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680" activeTab="7"/>
  </bookViews>
  <sheets>
    <sheet name="Раздел 1" sheetId="1" r:id="rId1"/>
    <sheet name="Раздел 2 п.2.1" sheetId="2" r:id="rId2"/>
    <sheet name="Раздел 2 п.2.2-2.4." sheetId="3" r:id="rId3"/>
    <sheet name="Раздел 3 п.3.1.-3.4" sheetId="4" r:id="rId4"/>
    <sheet name="Раздел 3 п.3.5." sheetId="5" r:id="rId5"/>
    <sheet name="Раздел 4 п.4.1." sheetId="6" r:id="rId6"/>
    <sheet name="Раздел 4 п.4.3 -4.8" sheetId="7" r:id="rId7"/>
    <sheet name="Раздел 4 п.4.9" sheetId="8" r:id="rId8"/>
  </sheets>
  <definedNames>
    <definedName name="sub_17100" localSheetId="0">'Раздел 1'!$B$14</definedName>
    <definedName name="sub_17101" localSheetId="0">'Раздел 1'!$B$16</definedName>
    <definedName name="sub_17102" localSheetId="0">'Раздел 1'!$B$29</definedName>
    <definedName name="sub_17103" localSheetId="0">'Раздел 1'!$B$37</definedName>
    <definedName name="sub_17104" localSheetId="0">'Раздел 1'!$B$47</definedName>
    <definedName name="sub_17200" localSheetId="1">'Раздел 2 п.2.1'!$B$9</definedName>
    <definedName name="sub_17200" localSheetId="2">'Раздел 2 п.2.2-2.4.'!$B$9</definedName>
    <definedName name="sub_17201" localSheetId="1">'Раздел 2 п.2.1'!$B$11</definedName>
    <definedName name="sub_17201" localSheetId="2">'Раздел 2 п.2.2-2.4.'!#REF!</definedName>
    <definedName name="sub_17202" localSheetId="1">'Раздел 2 п.2.1'!$B$43</definedName>
    <definedName name="sub_17202" localSheetId="2">'Раздел 2 п.2.2-2.4.'!$B$12</definedName>
    <definedName name="sub_17203" localSheetId="1">'Раздел 2 п.2.1'!$B$58</definedName>
    <definedName name="sub_17203" localSheetId="2">'Раздел 2 п.2.2-2.4.'!$B$24</definedName>
    <definedName name="sub_17204" localSheetId="1">'Раздел 2 п.2.1'!$B$59</definedName>
    <definedName name="sub_17204" localSheetId="2">'Раздел 2 п.2.2-2.4.'!$B$32</definedName>
    <definedName name="sub_17300" localSheetId="3">'Раздел 3 п.3.1.-3.4'!$B$10</definedName>
    <definedName name="sub_17300" localSheetId="4">'Раздел 3 п.3.5.'!$B$10</definedName>
    <definedName name="sub_17301" localSheetId="3">'Раздел 3 п.3.1.-3.4'!$B$12</definedName>
    <definedName name="sub_17301" localSheetId="4">'Раздел 3 п.3.5.'!#REF!</definedName>
    <definedName name="sub_17302" localSheetId="3">'Раздел 3 п.3.1.-3.4'!$B$14</definedName>
    <definedName name="sub_17302" localSheetId="4">'Раздел 3 п.3.5.'!#REF!</definedName>
    <definedName name="sub_17303" localSheetId="3">'Раздел 3 п.3.1.-3.4'!$B$16</definedName>
    <definedName name="sub_17303" localSheetId="4">'Раздел 3 п.3.5.'!#REF!</definedName>
    <definedName name="sub_17304" localSheetId="3">'Раздел 3 п.3.1.-3.4'!$B$18</definedName>
    <definedName name="sub_17304" localSheetId="4">'Раздел 3 п.3.5.'!#REF!</definedName>
    <definedName name="sub_17305" localSheetId="3">'Раздел 3 п.3.1.-3.4'!#REF!</definedName>
    <definedName name="sub_17305" localSheetId="4">'Раздел 3 п.3.5.'!$B$12</definedName>
    <definedName name="sub_17400" localSheetId="5">'Раздел 4 п.4.1.'!$B$10</definedName>
    <definedName name="sub_17401" localSheetId="5">'Раздел 4 п.4.1.'!$B$12</definedName>
    <definedName name="sub_17402" localSheetId="5">'Раздел 4 п.4.1.'!$B$41</definedName>
    <definedName name="sub_17403" localSheetId="6">'Раздел 4 п.4.3 -4.8'!$B$13</definedName>
    <definedName name="sub_17404" localSheetId="6">'Раздел 4 п.4.3 -4.8'!$B$25</definedName>
    <definedName name="sub_17405" localSheetId="6">'Раздел 4 п.4.3 -4.8'!$B$27</definedName>
    <definedName name="sub_17406" localSheetId="6">'Раздел 4 п.4.3 -4.8'!$B$28</definedName>
    <definedName name="sub_17407" localSheetId="6">'Раздел 4 п.4.3 -4.8'!$B$29</definedName>
    <definedName name="sub_2832" localSheetId="6">'Раздел 4 п.4.3 -4.8'!$B$30</definedName>
  </definedNames>
  <calcPr fullCalcOnLoad="1"/>
</workbook>
</file>

<file path=xl/sharedStrings.xml><?xml version="1.0" encoding="utf-8"?>
<sst xmlns="http://schemas.openxmlformats.org/spreadsheetml/2006/main" count="604" uniqueCount="242">
  <si>
    <t>4.9. Информация по обращениям потребителей.</t>
  </si>
  <si>
    <t>N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</si>
  <si>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</si>
  <si>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</si>
  <si>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</si>
  <si>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</si>
  <si>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</si>
  <si>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</si>
  <si>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</si>
  <si>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</si>
  <si>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</si>
  <si>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</si>
  <si>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</si>
  <si>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</si>
  <si>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</si>
  <si>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</si>
  <si>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</si>
  <si>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</si>
  <si>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</si>
  <si>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</si>
  <si>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</si>
  <si>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</si>
  <si>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</si>
  <si>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</si>
  <si>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</si>
  <si>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</si>
  <si>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</si>
  <si>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</si>
  <si>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</si>
  <si>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</si>
  <si>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</si>
  <si>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Приказ Министерства энергетики РФ от 15 апреля 2014 г. N 186
"О Единых стандартах качества обслуживания сетевыми организациями потребителей услуг сетевых организаций"
</t>
  </si>
  <si>
    <t xml:space="preserve">4. Качество обслуживания
</t>
  </si>
  <si>
    <t>Приложение N 7</t>
  </si>
  <si>
    <t>к Единым стандартам качества</t>
  </si>
  <si>
    <t>обслуживания сетевыми</t>
  </si>
  <si>
    <t>организациями потребителей услуг</t>
  </si>
  <si>
    <t>сетевых организаций</t>
  </si>
  <si>
    <t xml:space="preserve">Информация о качестве обслуживания потребителей услуг </t>
  </si>
  <si>
    <t>1. Общая информация о сетевой организации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</si>
  <si>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</si>
  <si>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</si>
  <si>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 кВ, 35 кВ, 6(10) кВ в динамике относительно года, предшествующего отчетному, заполняется в произвольной форме.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</si>
  <si>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</si>
  <si>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</si>
  <si>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</si>
  <si>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Показатель</t>
  </si>
  <si>
    <t>Значение показателя, годы</t>
  </si>
  <si>
    <t>N-1</t>
  </si>
  <si>
    <t>N (текущий год)</t>
  </si>
  <si>
    <t>Динамика изменения показателя</t>
  </si>
  <si>
    <t>Показатель средней продолжительности прекращений передачи электрической энергии</t>
  </si>
  <si>
    <t>ВН (110 кВ и выше)</t>
  </si>
  <si>
    <t>СН1 (35-60 кВ)</t>
  </si>
  <si>
    <t>СН2 (1-20 кВ)</t>
  </si>
  <si>
    <t>НН (до 1 кВ)</t>
  </si>
  <si>
    <t>Показатель средней частоты прекращений передачи электрической энергии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</si>
  <si>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</si>
  <si>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</si>
  <si>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</si>
  <si>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</si>
  <si>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</si>
  <si>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</si>
  <si>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</si>
  <si>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</si>
  <si>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</si>
  <si>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</si>
  <si>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</si>
  <si>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</si>
  <si>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</si>
  <si>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</si>
  <si>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</si>
  <si>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</si>
  <si>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</si>
  <si>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</si>
  <si>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</si>
  <si>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</si>
  <si>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</si>
  <si>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</si>
  <si>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</si>
  <si>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</si>
  <si>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</si>
  <si>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</si>
  <si>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</si>
  <si>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</si>
  <si>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</si>
  <si>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</si>
  <si>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</si>
  <si>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</si>
  <si>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</si>
  <si>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СН2</t>
  </si>
  <si>
    <t>CH1</t>
  </si>
  <si>
    <t>n</t>
  </si>
  <si>
    <t>Всего по</t>
  </si>
  <si>
    <t>сетевой</t>
  </si>
  <si>
    <t>организации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</si>
  <si>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</si>
  <si>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</si>
  <si>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3. Информация о качестве услуг 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</si>
  <si>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</si>
  <si>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</si>
  <si>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</si>
  <si>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</si>
  <si>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</si>
  <si>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</si>
  <si>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</si>
  <si>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</si>
  <si>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</si>
  <si>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</si>
  <si>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</si>
  <si>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</si>
  <si>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</si>
  <si>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</si>
  <si>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</si>
  <si>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</si>
  <si>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</si>
  <si>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</si>
  <si>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</si>
  <si>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</si>
  <si>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</si>
  <si>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</si>
  <si>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</si>
  <si>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</t>
  </si>
  <si>
    <t>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</si>
  <si>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</si>
  <si>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7.1.</t>
  </si>
  <si>
    <t>7.2.</t>
  </si>
  <si>
    <t>КЛ</t>
  </si>
  <si>
    <t>ВЛ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</si>
  <si>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</si>
  <si>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</si>
  <si>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</si>
  <si>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</si>
  <si>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</si>
  <si>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</si>
  <si>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</si>
  <si>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</si>
  <si>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</si>
  <si>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</si>
  <si>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</si>
  <si>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</si>
  <si>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</si>
  <si>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</si>
  <si>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</si>
  <si>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</si>
  <si>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</si>
  <si>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</si>
  <si>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</si>
  <si>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</si>
  <si>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</si>
  <si>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</si>
  <si>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</si>
  <si>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</si>
  <si>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1.5.</t>
  </si>
  <si>
    <t>1.6.</t>
  </si>
  <si>
    <t>2.5.</t>
  </si>
  <si>
    <t>2.6.</t>
  </si>
  <si>
    <t>2.1.1.</t>
  </si>
  <si>
    <t>2.1.2.</t>
  </si>
  <si>
    <t>4.2.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</si>
  <si>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</si>
  <si>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</si>
  <si>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</si>
  <si>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</si>
  <si>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</si>
  <si>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</si>
  <si>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</si>
  <si>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</si>
  <si>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</si>
  <si>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</si>
  <si>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</si>
  <si>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</si>
  <si>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</si>
  <si>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</si>
  <si>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</si>
  <si>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</si>
  <si>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</si>
  <si>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</si>
  <si>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</si>
  <si>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</si>
  <si>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</si>
  <si>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</si>
  <si>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 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</si>
  <si>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</si>
  <si>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</t>
    </r>
    <r>
      <rPr>
        <b/>
        <sz val="12"/>
        <color indexed="30"/>
        <rFont val="Arial"/>
        <family val="2"/>
      </rPr>
      <t>Федеральным законом</t>
    </r>
    <r>
      <rPr>
        <sz val="12"/>
        <color indexed="8"/>
        <rFont val="Arial"/>
        <family val="2"/>
      </rPr>
      <t xml:space="preserve"> от 12 января 1995 г. N 5-ФЗ "О ветеранах" (Собрание законодательства Российской Федерации, 2000, N 2, ст. 161; N 19, ст. 2023; 2001, N 1, ст. 2; N 33, ст. 3427; N 53, ст. 5030; 2002, N 30, ст. 3033; N 48, ст. 4743; N 52, ст. 5132; 2003, N 19, ст. 1750; 2004, N 19, ст. 1837; N 25, ст. 2480; N 27, ст. 2711; N 35, ст. 3607; N 52, ст. 5038; 2005, N 1, ст. 25; N 19, ст. 1748; N 52, ст. 5576; 2007, N 43, ст. 5084; 2008, N 9, ст. 817; N 29, ст. 3410; N 30, ст. 3609; N 40, ст. 4501; N 52, ст. 6224; 2009, N 18, ст. 2152; N 26, ст. 3133; N 29, ст. 3623; N 30, ст. 3739; N 51, ст. 6148; N 52, ст. 6403; 2010, N 19, ст. 2287; N 27, ст. 3433; N 30, ст. 3991; N 31, ст. 4206; N 50, ст. 6609; 2011, N 45, ст. 6337; N 47, ст. 6608; 2012, N 43, ст. 5782; 2013, N 14, ст. 1654; N 19, ст. 2331; N 27, ст. 3477; N 48, ст. 6165; 2014, N 23, ст. 2930; N 26, ст. 3406; N 52, ст. 7537; 2015, N 14, ст. 2008), матери-одиночки, участники ликвидации аварии на Чернобыльской АЭС и приравненные к ним категории граждан в соответствии с </t>
    </r>
    <r>
      <rPr>
        <b/>
        <sz val="12"/>
        <color indexed="30"/>
        <rFont val="Arial"/>
        <family val="2"/>
      </rPr>
      <t>Законом</t>
    </r>
    <r>
      <rPr>
        <sz val="12"/>
        <color indexed="8"/>
        <rFont val="Arial"/>
        <family val="2"/>
      </rPr>
      <t xml:space="preserve"> Российской Федерации от 15.05.1991 N 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 21, ст. 699; Ведомости Съезда народных депутатов Российской Федерации и Верховного Совета Российской Федерации, 1992, N 32, ст. 1861; Собрание законодательства Российской Федерации, 1995, N 48, ст. 4561; 1996, N 51, ст. 5680; 1997, N 47, ст. 5341; 1998, N 48, ст. 5850; 1999, N 16, ст. 1937; N 28, ст. 3460; 2000, N 33, ст. 3348; 2001, N 1, ст. 2; N 7, ст. 610; N 33, ст. 3413; 2002, N 30, ст. 3033; N 50, ст. 4929; N 53, ст. 5030; 2002, N 52, ст. 5132; 2003, N 43, ст. 4108; N 52, ст. 5038; 2004, N 18, ст. 1689; N 35, ст. 3607; 2006, N 6, ст. 637; N 30, ст. 3288; N 50, ст. 5285; 2007, N 46, ст. 5554; 2008, N 9, ст. 817; N 29, ст. 3410; N 30, ст. 3616; N 52, ст. 6224; N 52, ст. 6236; 2009, N 18, ст. 2152; N 30, ст. 3739; 2011, N 23, ст. 3270; N 29, ст. 4297; N 47, ст. 6608; N 49, ст. 7024; 2012, N 26, ст. 3446; N 53, ст. 7654; 2013, N 19, ст. 2331; N 27, ст. 3443; N 27, ст. 3446; N 27, ст. 3477; N 51, ст. 6693; 2014, N 26, ст. 3406; N 30, ст. 4217; N 40, ст. 5322; N 52, ст. 7539; 2015, N 14, ст. 2008).</t>
    </r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</si>
  <si>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</si>
  <si>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</si>
  <si>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Категория потребителей</t>
  </si>
  <si>
    <t>уровень напряжения</t>
  </si>
  <si>
    <t>всего</t>
  </si>
  <si>
    <t>категория надежности</t>
  </si>
  <si>
    <t>Динамика</t>
  </si>
  <si>
    <t>Юридические лица</t>
  </si>
  <si>
    <t>Физические лица</t>
  </si>
  <si>
    <t>СН 1</t>
  </si>
  <si>
    <t>СН 2</t>
  </si>
  <si>
    <t>-</t>
  </si>
  <si>
    <t>№ п/п</t>
  </si>
  <si>
    <t>динамика, %</t>
  </si>
  <si>
    <t>Юридичесике лица</t>
  </si>
  <si>
    <t>Вводные устройства в многоквартирные жилые дома</t>
  </si>
  <si>
    <t>Физические лица, проживающие в жилых домах и домовладениях (с непосредственным подключением</t>
  </si>
  <si>
    <t>Физические лица в многоквартирных домах (с подключением к внутридомовым сетям)</t>
  </si>
  <si>
    <t>Бесхозяйственные объекты электросетевого хозяйства</t>
  </si>
  <si>
    <t>В т.ч. оборудованные приборами учета, шт</t>
  </si>
  <si>
    <t>Количество точек поставки, шт</t>
  </si>
  <si>
    <t>В т.ч. с дистаннционным сбором данных, шт</t>
  </si>
  <si>
    <t>Уровень напряжения</t>
  </si>
  <si>
    <t>КЛ, км</t>
  </si>
  <si>
    <t>ВЛ, км</t>
  </si>
  <si>
    <t>Тип ЛЭП*</t>
  </si>
  <si>
    <t>* - показаны данные, отправляемые в РЭК Сврдловской области при расчете тарифов на услуги по передаче электрической энергии</t>
  </si>
  <si>
    <t>Трансформаторное оборудование</t>
  </si>
  <si>
    <t>ВЛ 0.4-10 кВ</t>
  </si>
  <si>
    <t>КЛ 0.4-10 кВ</t>
  </si>
  <si>
    <t>Динамика*</t>
  </si>
  <si>
    <t>Коммутационное оборудование, СН 2</t>
  </si>
  <si>
    <t>Принято решение прочую информацию не раскрывать.</t>
  </si>
  <si>
    <t>Невостребованной мощности нет</t>
  </si>
  <si>
    <t>Подать заявку на технологическое присоединени можно по ссылке http://electro.vsmpo.ru/, либо по телефону 6-31-74.</t>
  </si>
  <si>
    <t>Прочей информации нет</t>
  </si>
  <si>
    <t>http://electro.vsmpo.ru/, 8-34345-6-31-74</t>
  </si>
  <si>
    <t>8-34345-63174</t>
  </si>
  <si>
    <t>статистика не ведется</t>
  </si>
  <si>
    <t>Дополнительных услуг, оказываемых потребителю, нет</t>
  </si>
  <si>
    <t>Мероприятий нет</t>
  </si>
  <si>
    <t>Не проводятся</t>
  </si>
  <si>
    <t>Мероприятий, выполняемых сетевой организауией в целях повышения качества обслуживания потребителей, нет</t>
  </si>
  <si>
    <t>Статистика не ведется</t>
  </si>
  <si>
    <t xml:space="preserve">* - отрицательные значения связаны с заменой старого оборудовани на новое, </t>
  </si>
  <si>
    <t>В 2018 году жалоб нет, по количеству консультаций статистика не ведется</t>
  </si>
  <si>
    <t>Трансформаторные подстанции**</t>
  </si>
  <si>
    <t>** - Динамика связана с изменением принципа учета оборудования при расчете тарифов на услуги по передаче эл. энергии</t>
  </si>
  <si>
    <t>Стоимость технологического присоединения в 2018 году определялась согласно требований Постановления Региональной энергетической комиссии Свердловской области № 215-ПК от 25.12.2017 г. "Об утверждении стандартизированных тарифных ставок, ставок за единицу максимальной мощности и формул платы за технологическое присоединение к эл. сетям сетевых организаций на территории Свердловской области. Текст поставноления размещен сайте ПАО "Корпорация ВСМПО-АВИСМА" по ссылке: http://www.vsmpo.ru/doc_e/2018-electroenergiya/11a/Постановление%20РЭК%20Свердловской%20области%20N%20215-ПК%20от%2025.12.2017.pdf</t>
  </si>
  <si>
    <t>динамика, %**</t>
  </si>
  <si>
    <t>1) замена 11 трансформаторов .</t>
  </si>
  <si>
    <t>3) сдача в промышленную эксплуатацию воздушно-кабельной линии для электроснабжения площадки Д</t>
  </si>
  <si>
    <t>4) Строительство и ввод в эксплуатацию новой ПС 6кВ</t>
  </si>
  <si>
    <t>В 2018 году ПАО "Корпорация ВСМПО-АВИСМА" были выполнены следующие мероприятия в целях повышения качества оказания услуг по передаче электрической энергии:</t>
  </si>
  <si>
    <t>5) начало реконструкции ОРУ 110кВ ПС "Прогресс"</t>
  </si>
  <si>
    <t>2) модернизация высоковольтных ячеек на ПС  с заменой релейной защиты на микропроцессорные терминалы РЗ.</t>
  </si>
  <si>
    <t>ПАО "Корпорация ВСМПО-АВИСМА" за 2018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</si>
</sst>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[$-FC19]d\ mmmm\ yyyy\ &quot;г.&quot;"/>
    <numFmt numFmtId="183" formatCode="0.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justify" vertical="top" wrapText="1"/>
    </xf>
    <xf numFmtId="0" fontId="48" fillId="0" borderId="11" xfId="0" applyFont="1" applyBorder="1" applyAlignment="1">
      <alignment horizontal="justify" vertical="top" wrapText="1"/>
    </xf>
    <xf numFmtId="0" fontId="48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justify"/>
    </xf>
    <xf numFmtId="0" fontId="38" fillId="0" borderId="0" xfId="0" applyFont="1" applyAlignment="1">
      <alignment/>
    </xf>
    <xf numFmtId="0" fontId="49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49" fillId="0" borderId="13" xfId="0" applyFont="1" applyBorder="1" applyAlignment="1">
      <alignment horizontal="justify" vertical="top" wrapText="1"/>
    </xf>
    <xf numFmtId="16" fontId="49" fillId="0" borderId="12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horizontal="right" vertical="top" wrapText="1"/>
    </xf>
    <xf numFmtId="0" fontId="49" fillId="0" borderId="11" xfId="0" applyFont="1" applyBorder="1" applyAlignment="1">
      <alignment horizontal="justify" vertical="top" wrapText="1"/>
    </xf>
    <xf numFmtId="0" fontId="50" fillId="0" borderId="0" xfId="0" applyFont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16" fontId="48" fillId="0" borderId="12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1" xfId="0" applyFont="1" applyBorder="1" applyAlignment="1">
      <alignment vertical="top" wrapText="1"/>
    </xf>
    <xf numFmtId="0" fontId="48" fillId="0" borderId="13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justify" vertical="top" wrapText="1"/>
    </xf>
    <xf numFmtId="0" fontId="52" fillId="0" borderId="13" xfId="0" applyFont="1" applyBorder="1" applyAlignment="1">
      <alignment horizontal="center" vertical="top" wrapText="1"/>
    </xf>
    <xf numFmtId="16" fontId="52" fillId="0" borderId="12" xfId="0" applyNumberFormat="1" applyFont="1" applyBorder="1" applyAlignment="1">
      <alignment horizontal="center" vertical="top" wrapText="1"/>
    </xf>
    <xf numFmtId="14" fontId="52" fillId="0" borderId="12" xfId="0" applyNumberFormat="1" applyFont="1" applyBorder="1" applyAlignment="1">
      <alignment horizontal="center" vertical="top" wrapText="1"/>
    </xf>
    <xf numFmtId="0" fontId="52" fillId="0" borderId="11" xfId="0" applyFont="1" applyBorder="1" applyAlignment="1">
      <alignment horizontal="left" vertical="top" wrapText="1"/>
    </xf>
    <xf numFmtId="0" fontId="49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justify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52" fillId="0" borderId="0" xfId="0" applyFont="1" applyBorder="1" applyAlignment="1">
      <alignment vertical="top" wrapText="1"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vertical="top" wrapText="1"/>
    </xf>
    <xf numFmtId="0" fontId="52" fillId="0" borderId="17" xfId="0" applyFont="1" applyBorder="1" applyAlignment="1">
      <alignment horizontal="left" vertical="top" wrapText="1"/>
    </xf>
    <xf numFmtId="0" fontId="52" fillId="0" borderId="17" xfId="0" applyFont="1" applyBorder="1" applyAlignment="1">
      <alignment horizontal="center" vertical="top" wrapText="1"/>
    </xf>
    <xf numFmtId="9" fontId="52" fillId="0" borderId="17" xfId="57" applyFont="1" applyBorder="1" applyAlignment="1">
      <alignment horizontal="left" vertical="top" wrapText="1"/>
    </xf>
    <xf numFmtId="176" fontId="52" fillId="0" borderId="17" xfId="57" applyNumberFormat="1" applyFont="1" applyBorder="1" applyAlignment="1">
      <alignment horizontal="left" vertical="top" wrapText="1"/>
    </xf>
    <xf numFmtId="181" fontId="49" fillId="0" borderId="11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53" fillId="0" borderId="0" xfId="0" applyFont="1" applyBorder="1" applyAlignment="1">
      <alignment horizontal="left" vertical="top" wrapText="1"/>
    </xf>
    <xf numFmtId="9" fontId="48" fillId="0" borderId="11" xfId="57" applyFont="1" applyBorder="1" applyAlignment="1">
      <alignment horizontal="justify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49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51" fillId="0" borderId="21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9" fontId="51" fillId="0" borderId="25" xfId="57" applyFont="1" applyBorder="1" applyAlignment="1">
      <alignment horizontal="center" vertical="center"/>
    </xf>
    <xf numFmtId="9" fontId="51" fillId="0" borderId="20" xfId="57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9" fontId="51" fillId="0" borderId="18" xfId="57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48" fillId="0" borderId="0" xfId="0" applyFont="1" applyBorder="1" applyAlignment="1">
      <alignment horizontal="justify" vertical="top" wrapText="1"/>
    </xf>
    <xf numFmtId="0" fontId="51" fillId="0" borderId="0" xfId="0" applyFont="1" applyBorder="1" applyAlignment="1">
      <alignment vertical="top" wrapText="1"/>
    </xf>
    <xf numFmtId="0" fontId="34" fillId="0" borderId="11" xfId="42" applyBorder="1" applyAlignment="1" applyProtection="1">
      <alignment horizontal="justify" vertical="top" wrapText="1"/>
      <protection/>
    </xf>
    <xf numFmtId="0" fontId="4" fillId="33" borderId="11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49" fillId="33" borderId="0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52" fillId="0" borderId="17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0" fontId="49" fillId="0" borderId="11" xfId="0" applyFont="1" applyBorder="1" applyAlignment="1">
      <alignment horizontal="center" vertical="top" wrapText="1"/>
    </xf>
    <xf numFmtId="0" fontId="51" fillId="0" borderId="22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top" wrapText="1"/>
    </xf>
    <xf numFmtId="181" fontId="49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justify" vertical="top" wrapText="1"/>
    </xf>
    <xf numFmtId="9" fontId="5" fillId="0" borderId="11" xfId="57" applyFont="1" applyFill="1" applyBorder="1" applyAlignment="1">
      <alignment horizontal="justify" vertical="top" wrapText="1"/>
    </xf>
    <xf numFmtId="0" fontId="52" fillId="0" borderId="17" xfId="0" applyFont="1" applyBorder="1" applyAlignment="1">
      <alignment horizontal="center" vertical="top" wrapText="1"/>
    </xf>
    <xf numFmtId="0" fontId="49" fillId="0" borderId="0" xfId="0" applyFont="1" applyAlignment="1">
      <alignment horizontal="center" wrapText="1"/>
    </xf>
    <xf numFmtId="0" fontId="52" fillId="0" borderId="0" xfId="0" applyFont="1" applyAlignment="1">
      <alignment horizontal="left" vertical="top" wrapText="1"/>
    </xf>
    <xf numFmtId="0" fontId="52" fillId="0" borderId="29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30" xfId="0" applyFont="1" applyBorder="1" applyAlignment="1">
      <alignment horizontal="left" vertical="top" wrapText="1"/>
    </xf>
    <xf numFmtId="0" fontId="52" fillId="0" borderId="31" xfId="0" applyFont="1" applyBorder="1" applyAlignment="1">
      <alignment horizontal="center" vertical="top" wrapText="1"/>
    </xf>
    <xf numFmtId="0" fontId="52" fillId="0" borderId="3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9" fontId="52" fillId="0" borderId="33" xfId="57" applyFont="1" applyBorder="1" applyAlignment="1">
      <alignment horizontal="center" vertical="top" wrapText="1"/>
    </xf>
    <xf numFmtId="9" fontId="52" fillId="0" borderId="27" xfId="57" applyFont="1" applyBorder="1" applyAlignment="1">
      <alignment horizontal="center" vertical="top" wrapText="1"/>
    </xf>
    <xf numFmtId="9" fontId="52" fillId="0" borderId="29" xfId="57" applyFont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9" fillId="0" borderId="0" xfId="0" applyFont="1" applyFill="1" applyBorder="1" applyAlignment="1">
      <alignment horizontal="justify" vertical="top" wrapText="1"/>
    </xf>
    <xf numFmtId="0" fontId="49" fillId="33" borderId="0" xfId="0" applyFont="1" applyFill="1" applyBorder="1" applyAlignment="1">
      <alignment horizontal="justify" vertical="top" wrapText="1"/>
    </xf>
    <xf numFmtId="0" fontId="49" fillId="0" borderId="0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center" vertical="top" wrapText="1"/>
    </xf>
    <xf numFmtId="0" fontId="49" fillId="0" borderId="34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34" xfId="0" applyFont="1" applyBorder="1" applyAlignment="1">
      <alignment horizontal="justify" vertical="top" wrapText="1"/>
    </xf>
    <xf numFmtId="0" fontId="49" fillId="0" borderId="12" xfId="0" applyFont="1" applyBorder="1" applyAlignment="1">
      <alignment horizontal="justify" vertical="top" wrapText="1"/>
    </xf>
    <xf numFmtId="0" fontId="52" fillId="0" borderId="0" xfId="0" applyFont="1" applyBorder="1" applyAlignment="1">
      <alignment horizontal="left" vertical="top" wrapText="1"/>
    </xf>
    <xf numFmtId="0" fontId="49" fillId="0" borderId="34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35" xfId="0" applyFont="1" applyBorder="1" applyAlignment="1">
      <alignment horizontal="center" vertical="top" wrapText="1"/>
    </xf>
    <xf numFmtId="0" fontId="49" fillId="0" borderId="36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left" vertical="top" wrapText="1"/>
    </xf>
    <xf numFmtId="0" fontId="50" fillId="0" borderId="0" xfId="0" applyFont="1" applyAlignment="1">
      <alignment horizontal="center" wrapText="1"/>
    </xf>
    <xf numFmtId="0" fontId="49" fillId="0" borderId="37" xfId="0" applyFont="1" applyBorder="1" applyAlignment="1">
      <alignment horizontal="justify" vertical="top" wrapText="1"/>
    </xf>
    <xf numFmtId="0" fontId="49" fillId="0" borderId="37" xfId="0" applyFont="1" applyBorder="1" applyAlignment="1">
      <alignment horizontal="center" vertical="top" wrapText="1"/>
    </xf>
    <xf numFmtId="0" fontId="49" fillId="0" borderId="38" xfId="0" applyFont="1" applyBorder="1" applyAlignment="1">
      <alignment horizontal="center" vertical="top" wrapText="1"/>
    </xf>
    <xf numFmtId="0" fontId="49" fillId="0" borderId="39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40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left" vertical="top" wrapText="1"/>
    </xf>
    <xf numFmtId="0" fontId="48" fillId="0" borderId="34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35" xfId="0" applyFont="1" applyBorder="1" applyAlignment="1">
      <alignment horizontal="center" vertical="top" wrapText="1"/>
    </xf>
    <xf numFmtId="0" fontId="48" fillId="0" borderId="36" xfId="0" applyFont="1" applyBorder="1" applyAlignment="1">
      <alignment horizontal="center" vertical="top" wrapText="1"/>
    </xf>
    <xf numFmtId="0" fontId="51" fillId="0" borderId="22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9" fontId="51" fillId="0" borderId="46" xfId="57" applyFont="1" applyBorder="1" applyAlignment="1">
      <alignment horizontal="center" vertical="center"/>
    </xf>
    <xf numFmtId="9" fontId="51" fillId="0" borderId="47" xfId="57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40" xfId="0" applyFont="1" applyBorder="1" applyAlignment="1">
      <alignment horizontal="center" vertical="top" wrapText="1"/>
    </xf>
    <xf numFmtId="0" fontId="48" fillId="0" borderId="48" xfId="0" applyFont="1" applyBorder="1" applyAlignment="1">
      <alignment horizontal="center" vertical="top" wrapText="1"/>
    </xf>
    <xf numFmtId="0" fontId="48" fillId="0" borderId="49" xfId="0" applyFont="1" applyBorder="1" applyAlignment="1">
      <alignment horizontal="center" vertical="top" wrapText="1"/>
    </xf>
    <xf numFmtId="0" fontId="48" fillId="0" borderId="50" xfId="0" applyFont="1" applyBorder="1" applyAlignment="1">
      <alignment horizontal="center" vertical="top" wrapText="1"/>
    </xf>
    <xf numFmtId="0" fontId="48" fillId="0" borderId="51" xfId="0" applyFont="1" applyBorder="1" applyAlignment="1">
      <alignment horizontal="center" vertical="top" wrapText="1"/>
    </xf>
    <xf numFmtId="0" fontId="48" fillId="0" borderId="33" xfId="0" applyFont="1" applyBorder="1" applyAlignment="1">
      <alignment horizontal="center" vertical="top" wrapText="1"/>
    </xf>
    <xf numFmtId="0" fontId="48" fillId="0" borderId="52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53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justify" vertical="top" wrapText="1"/>
    </xf>
    <xf numFmtId="0" fontId="48" fillId="0" borderId="12" xfId="0" applyFont="1" applyBorder="1" applyAlignment="1">
      <alignment horizontal="justify" vertical="top" wrapText="1"/>
    </xf>
    <xf numFmtId="0" fontId="5" fillId="0" borderId="34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9" fontId="5" fillId="0" borderId="34" xfId="57" applyFont="1" applyFill="1" applyBorder="1" applyAlignment="1">
      <alignment horizontal="justify" vertical="top" wrapText="1"/>
    </xf>
    <xf numFmtId="9" fontId="5" fillId="0" borderId="12" xfId="57" applyFont="1" applyFill="1" applyBorder="1" applyAlignment="1">
      <alignment horizontal="justify" vertical="top" wrapText="1"/>
    </xf>
    <xf numFmtId="0" fontId="48" fillId="0" borderId="0" xfId="0" applyFont="1" applyBorder="1" applyAlignment="1">
      <alignment horizontal="center" vertical="top" wrapText="1"/>
    </xf>
    <xf numFmtId="0" fontId="52" fillId="0" borderId="34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34" xfId="0" applyFont="1" applyBorder="1" applyAlignment="1">
      <alignment horizontal="justify" vertical="top" wrapText="1"/>
    </xf>
    <xf numFmtId="0" fontId="52" fillId="0" borderId="12" xfId="0" applyFont="1" applyBorder="1" applyAlignment="1">
      <alignment horizontal="justify" vertical="top" wrapText="1"/>
    </xf>
    <xf numFmtId="0" fontId="52" fillId="0" borderId="35" xfId="0" applyFont="1" applyBorder="1" applyAlignment="1">
      <alignment horizontal="center" vertical="top" wrapText="1"/>
    </xf>
    <xf numFmtId="0" fontId="52" fillId="0" borderId="36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48" fillId="0" borderId="35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top" wrapText="1"/>
    </xf>
    <xf numFmtId="0" fontId="52" fillId="0" borderId="17" xfId="0" applyFont="1" applyFill="1" applyBorder="1" applyAlignment="1">
      <alignment/>
    </xf>
    <xf numFmtId="0" fontId="52" fillId="0" borderId="17" xfId="0" applyFont="1" applyFill="1" applyBorder="1" applyAlignment="1">
      <alignment horizontal="center"/>
    </xf>
    <xf numFmtId="0" fontId="52" fillId="0" borderId="17" xfId="0" applyFont="1" applyFill="1" applyBorder="1" applyAlignment="1">
      <alignment wrapText="1"/>
    </xf>
    <xf numFmtId="9" fontId="52" fillId="0" borderId="17" xfId="0" applyNumberFormat="1" applyFont="1" applyFill="1" applyBorder="1" applyAlignment="1">
      <alignment horizontal="center"/>
    </xf>
    <xf numFmtId="2" fontId="52" fillId="0" borderId="17" xfId="0" applyNumberFormat="1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 wrapText="1"/>
    </xf>
    <xf numFmtId="9" fontId="52" fillId="0" borderId="17" xfId="57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16</xdr:row>
      <xdr:rowOff>247650</xdr:rowOff>
    </xdr:from>
    <xdr:to>
      <xdr:col>2</xdr:col>
      <xdr:colOff>1047750</xdr:colOff>
      <xdr:row>16</xdr:row>
      <xdr:rowOff>581025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54387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22</xdr:row>
      <xdr:rowOff>285750</xdr:rowOff>
    </xdr:from>
    <xdr:to>
      <xdr:col>2</xdr:col>
      <xdr:colOff>1104900</xdr:colOff>
      <xdr:row>22</xdr:row>
      <xdr:rowOff>619125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7134225"/>
          <a:ext cx="838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28</xdr:row>
      <xdr:rowOff>1028700</xdr:rowOff>
    </xdr:from>
    <xdr:to>
      <xdr:col>2</xdr:col>
      <xdr:colOff>1381125</xdr:colOff>
      <xdr:row>28</xdr:row>
      <xdr:rowOff>1438275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9486900"/>
          <a:ext cx="1333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34</xdr:row>
      <xdr:rowOff>1123950</xdr:rowOff>
    </xdr:from>
    <xdr:to>
      <xdr:col>2</xdr:col>
      <xdr:colOff>1295400</xdr:colOff>
      <xdr:row>34</xdr:row>
      <xdr:rowOff>1495425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12020550"/>
          <a:ext cx="1285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533400</xdr:colOff>
      <xdr:row>45</xdr:row>
      <xdr:rowOff>1343025</xdr:rowOff>
    </xdr:from>
    <xdr:to>
      <xdr:col>17</xdr:col>
      <xdr:colOff>457200</xdr:colOff>
      <xdr:row>45</xdr:row>
      <xdr:rowOff>1685925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563600" y="18259425"/>
          <a:ext cx="1143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14</xdr:row>
      <xdr:rowOff>47625</xdr:rowOff>
    </xdr:from>
    <xdr:to>
      <xdr:col>5</xdr:col>
      <xdr:colOff>285750</xdr:colOff>
      <xdr:row>14</xdr:row>
      <xdr:rowOff>409575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562475"/>
          <a:ext cx="685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14</xdr:row>
      <xdr:rowOff>95250</xdr:rowOff>
    </xdr:from>
    <xdr:to>
      <xdr:col>9</xdr:col>
      <xdr:colOff>142875</xdr:colOff>
      <xdr:row>14</xdr:row>
      <xdr:rowOff>438150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4610100"/>
          <a:ext cx="695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14</xdr:row>
      <xdr:rowOff>1333500</xdr:rowOff>
    </xdr:from>
    <xdr:to>
      <xdr:col>13</xdr:col>
      <xdr:colOff>419100</xdr:colOff>
      <xdr:row>14</xdr:row>
      <xdr:rowOff>1676400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58350" y="5848350"/>
          <a:ext cx="1000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104775</xdr:colOff>
      <xdr:row>14</xdr:row>
      <xdr:rowOff>1323975</xdr:rowOff>
    </xdr:from>
    <xdr:to>
      <xdr:col>18</xdr:col>
      <xdr:colOff>28575</xdr:colOff>
      <xdr:row>14</xdr:row>
      <xdr:rowOff>1666875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72950" y="5838825"/>
          <a:ext cx="1143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lectro.vsmpo.ru/,%208-34345-6-31-74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3"/>
  <sheetViews>
    <sheetView zoomScalePageLayoutView="0" workbookViewId="0" topLeftCell="A40">
      <selection activeCell="F13" sqref="F13"/>
    </sheetView>
  </sheetViews>
  <sheetFormatPr defaultColWidth="9.140625" defaultRowHeight="15"/>
  <cols>
    <col min="1" max="1" width="9.140625" style="37" customWidth="1"/>
    <col min="2" max="2" width="20.8515625" style="37" customWidth="1"/>
    <col min="3" max="3" width="19.421875" style="37" customWidth="1"/>
    <col min="4" max="4" width="9.140625" style="37" customWidth="1"/>
    <col min="5" max="5" width="11.00390625" style="37" customWidth="1"/>
    <col min="6" max="6" width="14.8515625" style="37" customWidth="1"/>
    <col min="7" max="7" width="11.7109375" style="37" customWidth="1"/>
    <col min="8" max="8" width="9.140625" style="37" customWidth="1"/>
    <col min="9" max="9" width="13.421875" style="37" customWidth="1"/>
    <col min="10" max="11" width="9.140625" style="37" customWidth="1"/>
    <col min="12" max="12" width="11.28125" style="37" customWidth="1"/>
    <col min="13" max="13" width="12.140625" style="37" customWidth="1"/>
    <col min="14" max="16384" width="9.140625" style="37" customWidth="1"/>
  </cols>
  <sheetData>
    <row r="2" spans="2:16" ht="52.5" customHeight="1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2:12" ht="15">
      <c r="B3" s="45"/>
      <c r="L3" s="37" t="s">
        <v>33</v>
      </c>
    </row>
    <row r="4" ht="14.25">
      <c r="L4" s="37" t="s">
        <v>34</v>
      </c>
    </row>
    <row r="5" ht="14.25">
      <c r="L5" s="37" t="s">
        <v>35</v>
      </c>
    </row>
    <row r="6" ht="14.25">
      <c r="L6" s="37" t="s">
        <v>36</v>
      </c>
    </row>
    <row r="7" ht="14.25">
      <c r="L7" s="37" t="s">
        <v>37</v>
      </c>
    </row>
    <row r="9" ht="14.25">
      <c r="B9" s="46"/>
    </row>
    <row r="10" ht="15">
      <c r="F10" s="38" t="s">
        <v>38</v>
      </c>
    </row>
    <row r="12" ht="14.25">
      <c r="F12" s="37" t="s">
        <v>241</v>
      </c>
    </row>
    <row r="14" ht="15">
      <c r="B14" s="38" t="s">
        <v>39</v>
      </c>
    </row>
    <row r="16" spans="2:15" ht="57" customHeight="1">
      <c r="B16" s="102" t="s">
        <v>40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2:15" ht="18" customHeight="1">
      <c r="B17" s="100" t="s">
        <v>187</v>
      </c>
      <c r="C17" s="100" t="s">
        <v>188</v>
      </c>
      <c r="D17" s="100">
        <v>2017</v>
      </c>
      <c r="E17" s="100"/>
      <c r="F17" s="100"/>
      <c r="G17" s="100"/>
      <c r="H17" s="100">
        <v>2018</v>
      </c>
      <c r="I17" s="100"/>
      <c r="J17" s="100"/>
      <c r="K17" s="100"/>
      <c r="L17" s="100" t="s">
        <v>191</v>
      </c>
      <c r="M17" s="49"/>
      <c r="N17" s="49"/>
      <c r="O17" s="49"/>
    </row>
    <row r="18" spans="2:15" ht="21.75" customHeight="1">
      <c r="B18" s="100"/>
      <c r="C18" s="100"/>
      <c r="D18" s="100" t="s">
        <v>189</v>
      </c>
      <c r="E18" s="100" t="s">
        <v>190</v>
      </c>
      <c r="F18" s="100"/>
      <c r="G18" s="100"/>
      <c r="H18" s="100" t="s">
        <v>189</v>
      </c>
      <c r="I18" s="100" t="s">
        <v>190</v>
      </c>
      <c r="J18" s="100"/>
      <c r="K18" s="100"/>
      <c r="L18" s="100"/>
      <c r="M18" s="49"/>
      <c r="N18" s="49"/>
      <c r="O18" s="49"/>
    </row>
    <row r="19" spans="2:15" ht="17.25" customHeight="1">
      <c r="B19" s="100"/>
      <c r="C19" s="100"/>
      <c r="D19" s="100"/>
      <c r="E19" s="52">
        <v>1</v>
      </c>
      <c r="F19" s="52">
        <v>2</v>
      </c>
      <c r="G19" s="52">
        <v>3</v>
      </c>
      <c r="H19" s="100"/>
      <c r="I19" s="52">
        <v>1</v>
      </c>
      <c r="J19" s="52">
        <v>2</v>
      </c>
      <c r="K19" s="52">
        <v>3</v>
      </c>
      <c r="L19" s="52" t="s">
        <v>189</v>
      </c>
      <c r="M19" s="49"/>
      <c r="N19" s="49"/>
      <c r="O19" s="49"/>
    </row>
    <row r="20" spans="2:15" ht="20.25" customHeight="1">
      <c r="B20" s="100" t="s">
        <v>192</v>
      </c>
      <c r="C20" s="52" t="s">
        <v>86</v>
      </c>
      <c r="D20" s="51" t="s">
        <v>196</v>
      </c>
      <c r="E20" s="51" t="s">
        <v>196</v>
      </c>
      <c r="F20" s="51" t="s">
        <v>196</v>
      </c>
      <c r="G20" s="51" t="s">
        <v>196</v>
      </c>
      <c r="H20" s="51" t="s">
        <v>196</v>
      </c>
      <c r="I20" s="51" t="s">
        <v>196</v>
      </c>
      <c r="J20" s="51" t="s">
        <v>196</v>
      </c>
      <c r="K20" s="51" t="s">
        <v>196</v>
      </c>
      <c r="L20" s="109">
        <f>(H28-C28)/C28</f>
        <v>0.05172413793103448</v>
      </c>
      <c r="M20" s="49"/>
      <c r="N20" s="49"/>
      <c r="O20" s="49"/>
    </row>
    <row r="21" spans="2:15" ht="20.25" customHeight="1">
      <c r="B21" s="100"/>
      <c r="C21" s="52" t="s">
        <v>194</v>
      </c>
      <c r="D21" s="51" t="s">
        <v>196</v>
      </c>
      <c r="E21" s="51" t="s">
        <v>196</v>
      </c>
      <c r="F21" s="51" t="s">
        <v>196</v>
      </c>
      <c r="G21" s="51" t="s">
        <v>196</v>
      </c>
      <c r="H21" s="51" t="s">
        <v>196</v>
      </c>
      <c r="I21" s="51" t="s">
        <v>196</v>
      </c>
      <c r="J21" s="51" t="s">
        <v>196</v>
      </c>
      <c r="K21" s="51" t="s">
        <v>196</v>
      </c>
      <c r="L21" s="110"/>
      <c r="M21" s="49"/>
      <c r="N21" s="49"/>
      <c r="O21" s="49"/>
    </row>
    <row r="22" spans="2:15" ht="20.25" customHeight="1">
      <c r="B22" s="100"/>
      <c r="C22" s="52" t="s">
        <v>195</v>
      </c>
      <c r="D22" s="51" t="s">
        <v>196</v>
      </c>
      <c r="E22" s="51" t="s">
        <v>196</v>
      </c>
      <c r="F22" s="51">
        <v>1</v>
      </c>
      <c r="G22" s="51">
        <v>12</v>
      </c>
      <c r="H22" s="51" t="s">
        <v>196</v>
      </c>
      <c r="I22" s="51">
        <v>4</v>
      </c>
      <c r="J22" s="51">
        <v>8</v>
      </c>
      <c r="K22" s="51">
        <v>15</v>
      </c>
      <c r="L22" s="110"/>
      <c r="M22" s="49"/>
      <c r="N22" s="49"/>
      <c r="O22" s="49"/>
    </row>
    <row r="23" spans="2:15" ht="20.25" customHeight="1">
      <c r="B23" s="100"/>
      <c r="C23" s="52" t="s">
        <v>89</v>
      </c>
      <c r="D23" s="51" t="s">
        <v>196</v>
      </c>
      <c r="E23" s="51" t="s">
        <v>196</v>
      </c>
      <c r="F23" s="51" t="s">
        <v>196</v>
      </c>
      <c r="G23" s="51">
        <v>34</v>
      </c>
      <c r="H23" s="51" t="s">
        <v>196</v>
      </c>
      <c r="I23" s="51" t="s">
        <v>196</v>
      </c>
      <c r="J23" s="51">
        <v>3</v>
      </c>
      <c r="K23" s="51">
        <v>20</v>
      </c>
      <c r="L23" s="110"/>
      <c r="M23" s="49"/>
      <c r="N23" s="49"/>
      <c r="O23" s="49"/>
    </row>
    <row r="24" spans="2:15" ht="20.25" customHeight="1">
      <c r="B24" s="100" t="s">
        <v>193</v>
      </c>
      <c r="C24" s="52" t="s">
        <v>86</v>
      </c>
      <c r="D24" s="51" t="s">
        <v>196</v>
      </c>
      <c r="E24" s="51" t="s">
        <v>196</v>
      </c>
      <c r="F24" s="51" t="s">
        <v>196</v>
      </c>
      <c r="G24" s="51" t="s">
        <v>196</v>
      </c>
      <c r="H24" s="51" t="s">
        <v>196</v>
      </c>
      <c r="I24" s="51" t="s">
        <v>196</v>
      </c>
      <c r="J24" s="51" t="s">
        <v>196</v>
      </c>
      <c r="K24" s="51" t="s">
        <v>196</v>
      </c>
      <c r="L24" s="110"/>
      <c r="M24" s="49"/>
      <c r="N24" s="49"/>
      <c r="O24" s="49"/>
    </row>
    <row r="25" spans="2:15" ht="20.25" customHeight="1">
      <c r="B25" s="100"/>
      <c r="C25" s="52" t="s">
        <v>194</v>
      </c>
      <c r="D25" s="51" t="s">
        <v>196</v>
      </c>
      <c r="E25" s="51" t="s">
        <v>196</v>
      </c>
      <c r="F25" s="51" t="s">
        <v>196</v>
      </c>
      <c r="G25" s="51" t="s">
        <v>196</v>
      </c>
      <c r="H25" s="51" t="s">
        <v>196</v>
      </c>
      <c r="I25" s="51" t="s">
        <v>196</v>
      </c>
      <c r="J25" s="51" t="s">
        <v>196</v>
      </c>
      <c r="K25" s="51" t="s">
        <v>196</v>
      </c>
      <c r="L25" s="110"/>
      <c r="M25" s="49"/>
      <c r="N25" s="49"/>
      <c r="O25" s="49"/>
    </row>
    <row r="26" spans="2:15" ht="20.25" customHeight="1">
      <c r="B26" s="100"/>
      <c r="C26" s="52" t="s">
        <v>195</v>
      </c>
      <c r="D26" s="51" t="s">
        <v>196</v>
      </c>
      <c r="E26" s="51" t="s">
        <v>196</v>
      </c>
      <c r="F26" s="51" t="s">
        <v>196</v>
      </c>
      <c r="G26" s="51" t="s">
        <v>196</v>
      </c>
      <c r="H26" s="51" t="s">
        <v>196</v>
      </c>
      <c r="I26" s="51" t="s">
        <v>196</v>
      </c>
      <c r="J26" s="51" t="s">
        <v>196</v>
      </c>
      <c r="K26" s="51">
        <v>3</v>
      </c>
      <c r="L26" s="110"/>
      <c r="M26" s="49"/>
      <c r="N26" s="49"/>
      <c r="O26" s="49"/>
    </row>
    <row r="27" spans="2:15" ht="20.25" customHeight="1">
      <c r="B27" s="100"/>
      <c r="C27" s="52" t="s">
        <v>89</v>
      </c>
      <c r="D27" s="51" t="s">
        <v>196</v>
      </c>
      <c r="E27" s="51" t="s">
        <v>196</v>
      </c>
      <c r="F27" s="51" t="s">
        <v>196</v>
      </c>
      <c r="G27" s="51">
        <v>11</v>
      </c>
      <c r="H27" s="51" t="s">
        <v>196</v>
      </c>
      <c r="I27" s="51" t="s">
        <v>196</v>
      </c>
      <c r="J27" s="51" t="s">
        <v>196</v>
      </c>
      <c r="K27" s="97">
        <v>8</v>
      </c>
      <c r="L27" s="111"/>
      <c r="M27" s="49"/>
      <c r="N27" s="49"/>
      <c r="O27" s="49"/>
    </row>
    <row r="28" spans="2:15" ht="20.25" customHeight="1">
      <c r="B28" s="52" t="s">
        <v>104</v>
      </c>
      <c r="C28" s="100">
        <f>G27+F22+G22+G23</f>
        <v>58</v>
      </c>
      <c r="D28" s="100"/>
      <c r="E28" s="100"/>
      <c r="F28" s="100"/>
      <c r="G28" s="100"/>
      <c r="H28" s="100">
        <f>J22+K22+K23+K27+I22+J23+K26</f>
        <v>61</v>
      </c>
      <c r="I28" s="100"/>
      <c r="J28" s="100"/>
      <c r="K28" s="100"/>
      <c r="L28" s="52"/>
      <c r="M28" s="49"/>
      <c r="N28" s="49"/>
      <c r="O28" s="49"/>
    </row>
    <row r="29" spans="2:15" ht="79.5" customHeight="1">
      <c r="B29" s="102" t="s">
        <v>41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2:15" ht="36.75" customHeight="1">
      <c r="B30" s="51" t="s">
        <v>197</v>
      </c>
      <c r="C30" s="51" t="s">
        <v>187</v>
      </c>
      <c r="D30" s="100" t="s">
        <v>205</v>
      </c>
      <c r="E30" s="100"/>
      <c r="F30" s="100"/>
      <c r="G30" s="100" t="s">
        <v>204</v>
      </c>
      <c r="H30" s="100"/>
      <c r="I30" s="100"/>
      <c r="J30" s="100" t="s">
        <v>206</v>
      </c>
      <c r="K30" s="100"/>
      <c r="L30" s="100"/>
      <c r="M30" s="49"/>
      <c r="N30" s="49"/>
      <c r="O30" s="49"/>
    </row>
    <row r="31" spans="2:15" ht="21" customHeight="1">
      <c r="B31" s="51"/>
      <c r="C31" s="51"/>
      <c r="D31" s="51">
        <v>2017</v>
      </c>
      <c r="E31" s="51">
        <v>2018</v>
      </c>
      <c r="F31" s="51" t="s">
        <v>198</v>
      </c>
      <c r="G31" s="51">
        <v>2017</v>
      </c>
      <c r="H31" s="51">
        <v>2018</v>
      </c>
      <c r="I31" s="51" t="s">
        <v>198</v>
      </c>
      <c r="J31" s="51"/>
      <c r="K31" s="51"/>
      <c r="L31" s="51"/>
      <c r="M31" s="49"/>
      <c r="N31" s="49"/>
      <c r="O31" s="49"/>
    </row>
    <row r="32" spans="2:15" ht="36" customHeight="1">
      <c r="B32" s="51">
        <v>1</v>
      </c>
      <c r="C32" s="51" t="s">
        <v>199</v>
      </c>
      <c r="D32" s="51">
        <v>47</v>
      </c>
      <c r="E32" s="51">
        <v>50</v>
      </c>
      <c r="F32" s="53">
        <f>(E32-D32)/D32</f>
        <v>0.06382978723404255</v>
      </c>
      <c r="G32" s="51">
        <v>47</v>
      </c>
      <c r="H32" s="51">
        <v>50</v>
      </c>
      <c r="I32" s="53">
        <f>(H32-G32)/G32</f>
        <v>0.06382978723404255</v>
      </c>
      <c r="J32" s="51">
        <v>13</v>
      </c>
      <c r="K32" s="51">
        <v>13</v>
      </c>
      <c r="L32" s="53">
        <f>(K32-J32)/J32</f>
        <v>0</v>
      </c>
      <c r="M32" s="49"/>
      <c r="N32" s="49"/>
      <c r="O32" s="49"/>
    </row>
    <row r="33" spans="2:15" ht="64.5" customHeight="1">
      <c r="B33" s="51">
        <v>2</v>
      </c>
      <c r="C33" s="51" t="s">
        <v>200</v>
      </c>
      <c r="D33" s="51">
        <v>5</v>
      </c>
      <c r="E33" s="51">
        <v>5</v>
      </c>
      <c r="F33" s="53">
        <f>(E33-D33)/D33</f>
        <v>0</v>
      </c>
      <c r="G33" s="51">
        <v>5</v>
      </c>
      <c r="H33" s="51">
        <v>5</v>
      </c>
      <c r="I33" s="53">
        <f>(H33-G33)/G33</f>
        <v>0</v>
      </c>
      <c r="J33" s="51" t="s">
        <v>196</v>
      </c>
      <c r="K33" s="51" t="s">
        <v>196</v>
      </c>
      <c r="L33" s="51" t="s">
        <v>196</v>
      </c>
      <c r="M33" s="49"/>
      <c r="N33" s="49"/>
      <c r="O33" s="49"/>
    </row>
    <row r="34" spans="2:15" ht="89.25" customHeight="1">
      <c r="B34" s="51">
        <v>3</v>
      </c>
      <c r="C34" s="51" t="s">
        <v>201</v>
      </c>
      <c r="D34" s="51">
        <v>6</v>
      </c>
      <c r="E34" s="51">
        <v>6</v>
      </c>
      <c r="F34" s="53">
        <f>(E34-D34)/D34</f>
        <v>0</v>
      </c>
      <c r="G34" s="51">
        <v>6</v>
      </c>
      <c r="H34" s="51">
        <v>6</v>
      </c>
      <c r="I34" s="53">
        <f>(H34-G34)/G34</f>
        <v>0</v>
      </c>
      <c r="J34" s="51">
        <v>6</v>
      </c>
      <c r="K34" s="51">
        <v>6</v>
      </c>
      <c r="L34" s="53">
        <f>(K34-J34)/J34</f>
        <v>0</v>
      </c>
      <c r="M34" s="49"/>
      <c r="N34" s="49"/>
      <c r="O34" s="49"/>
    </row>
    <row r="35" spans="2:15" ht="89.25" customHeight="1">
      <c r="B35" s="51">
        <v>4</v>
      </c>
      <c r="C35" s="51" t="s">
        <v>202</v>
      </c>
      <c r="D35" s="51" t="s">
        <v>196</v>
      </c>
      <c r="E35" s="51" t="s">
        <v>196</v>
      </c>
      <c r="F35" s="51" t="s">
        <v>196</v>
      </c>
      <c r="G35" s="51" t="s">
        <v>196</v>
      </c>
      <c r="H35" s="51" t="s">
        <v>196</v>
      </c>
      <c r="I35" s="51" t="s">
        <v>196</v>
      </c>
      <c r="J35" s="51" t="s">
        <v>196</v>
      </c>
      <c r="K35" s="51" t="s">
        <v>196</v>
      </c>
      <c r="L35" s="51" t="s">
        <v>196</v>
      </c>
      <c r="M35" s="49"/>
      <c r="N35" s="49"/>
      <c r="O35" s="49"/>
    </row>
    <row r="36" spans="2:15" ht="79.5" customHeight="1">
      <c r="B36" s="51">
        <v>5</v>
      </c>
      <c r="C36" s="51" t="s">
        <v>203</v>
      </c>
      <c r="D36" s="51" t="s">
        <v>196</v>
      </c>
      <c r="E36" s="51" t="s">
        <v>196</v>
      </c>
      <c r="F36" s="51" t="s">
        <v>196</v>
      </c>
      <c r="G36" s="51" t="s">
        <v>196</v>
      </c>
      <c r="H36" s="51" t="s">
        <v>196</v>
      </c>
      <c r="I36" s="51" t="s">
        <v>196</v>
      </c>
      <c r="J36" s="51" t="s">
        <v>196</v>
      </c>
      <c r="K36" s="51" t="s">
        <v>196</v>
      </c>
      <c r="L36" s="51" t="s">
        <v>196</v>
      </c>
      <c r="M36" s="49"/>
      <c r="N36" s="49"/>
      <c r="O36" s="49"/>
    </row>
    <row r="37" spans="2:15" ht="58.5" customHeight="1">
      <c r="B37" s="102" t="s">
        <v>42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15" ht="21" customHeight="1">
      <c r="B38" s="52"/>
      <c r="C38" s="100" t="s">
        <v>210</v>
      </c>
      <c r="D38" s="100"/>
      <c r="E38" s="100"/>
      <c r="F38" s="100"/>
      <c r="G38" s="100"/>
      <c r="H38" s="51"/>
      <c r="I38" s="49"/>
      <c r="J38" s="100" t="s">
        <v>231</v>
      </c>
      <c r="K38" s="100"/>
      <c r="L38" s="100"/>
      <c r="M38" s="100"/>
      <c r="N38" s="50"/>
      <c r="O38" s="50"/>
    </row>
    <row r="39" spans="2:15" ht="18" customHeight="1">
      <c r="B39" s="52"/>
      <c r="C39" s="103">
        <v>2017</v>
      </c>
      <c r="D39" s="103"/>
      <c r="E39" s="103">
        <v>2018</v>
      </c>
      <c r="F39" s="103"/>
      <c r="G39" s="106" t="s">
        <v>234</v>
      </c>
      <c r="H39" s="107"/>
      <c r="I39" s="49"/>
      <c r="J39" s="52" t="s">
        <v>207</v>
      </c>
      <c r="K39" s="51">
        <v>2017</v>
      </c>
      <c r="L39" s="51">
        <v>2018</v>
      </c>
      <c r="M39" s="51" t="s">
        <v>198</v>
      </c>
      <c r="N39" s="49"/>
      <c r="O39" s="49"/>
    </row>
    <row r="40" spans="2:15" ht="36" customHeight="1">
      <c r="B40" s="52" t="s">
        <v>207</v>
      </c>
      <c r="C40" s="88" t="s">
        <v>208</v>
      </c>
      <c r="D40" s="88" t="s">
        <v>209</v>
      </c>
      <c r="E40" s="52" t="s">
        <v>208</v>
      </c>
      <c r="F40" s="52" t="s">
        <v>209</v>
      </c>
      <c r="G40" s="51" t="s">
        <v>127</v>
      </c>
      <c r="H40" s="51" t="s">
        <v>128</v>
      </c>
      <c r="I40" s="49"/>
      <c r="J40" s="52" t="s">
        <v>86</v>
      </c>
      <c r="K40" s="51">
        <v>8</v>
      </c>
      <c r="L40" s="51">
        <v>4</v>
      </c>
      <c r="M40" s="53">
        <f>(L40-K40)/K40</f>
        <v>-0.5</v>
      </c>
      <c r="N40" s="49"/>
      <c r="O40" s="49"/>
    </row>
    <row r="41" spans="2:15" ht="19.5" customHeight="1">
      <c r="B41" s="52" t="s">
        <v>86</v>
      </c>
      <c r="C41" s="88" t="s">
        <v>196</v>
      </c>
      <c r="D41" s="88" t="s">
        <v>196</v>
      </c>
      <c r="E41" s="52" t="s">
        <v>196</v>
      </c>
      <c r="F41" s="52" t="s">
        <v>196</v>
      </c>
      <c r="G41" s="51"/>
      <c r="H41" s="51"/>
      <c r="I41" s="49"/>
      <c r="J41" s="52" t="s">
        <v>194</v>
      </c>
      <c r="K41" s="51" t="s">
        <v>196</v>
      </c>
      <c r="L41" s="51" t="s">
        <v>196</v>
      </c>
      <c r="M41" s="51" t="s">
        <v>196</v>
      </c>
      <c r="N41" s="49"/>
      <c r="O41" s="49"/>
    </row>
    <row r="42" spans="2:15" ht="19.5" customHeight="1">
      <c r="B42" s="52" t="s">
        <v>194</v>
      </c>
      <c r="C42" s="88" t="s">
        <v>196</v>
      </c>
      <c r="D42" s="88" t="s">
        <v>196</v>
      </c>
      <c r="E42" s="52" t="s">
        <v>196</v>
      </c>
      <c r="F42" s="52" t="s">
        <v>196</v>
      </c>
      <c r="G42" s="51"/>
      <c r="H42" s="51"/>
      <c r="I42" s="49"/>
      <c r="J42" s="52" t="s">
        <v>195</v>
      </c>
      <c r="K42" s="51">
        <v>129</v>
      </c>
      <c r="L42" s="51">
        <f>1+282+80</f>
        <v>363</v>
      </c>
      <c r="M42" s="54">
        <f>(L42-K42)/K42</f>
        <v>1.813953488372093</v>
      </c>
      <c r="N42" s="49"/>
      <c r="O42" s="49"/>
    </row>
    <row r="43" spans="2:15" ht="19.5" customHeight="1">
      <c r="B43" s="52" t="s">
        <v>195</v>
      </c>
      <c r="C43" s="88">
        <v>101.13</v>
      </c>
      <c r="D43" s="88">
        <v>6.412</v>
      </c>
      <c r="E43" s="52">
        <v>178.373</v>
      </c>
      <c r="F43" s="52">
        <v>6.254</v>
      </c>
      <c r="G43" s="53">
        <f>(E43-C43)/C43</f>
        <v>0.7637990705033125</v>
      </c>
      <c r="H43" s="53">
        <f>(F43-D43)/D43</f>
        <v>-0.024641297567061817</v>
      </c>
      <c r="I43" s="49"/>
      <c r="J43" s="52" t="s">
        <v>89</v>
      </c>
      <c r="K43" s="51" t="s">
        <v>196</v>
      </c>
      <c r="L43" s="51" t="s">
        <v>196</v>
      </c>
      <c r="M43" s="51" t="s">
        <v>196</v>
      </c>
      <c r="N43" s="49"/>
      <c r="O43" s="49"/>
    </row>
    <row r="44" spans="2:15" ht="19.5" customHeight="1">
      <c r="B44" s="52" t="s">
        <v>89</v>
      </c>
      <c r="C44" s="88">
        <v>15.551</v>
      </c>
      <c r="D44" s="88">
        <v>1.17</v>
      </c>
      <c r="E44" s="52">
        <v>28.087</v>
      </c>
      <c r="F44" s="52">
        <v>1.17</v>
      </c>
      <c r="G44" s="53">
        <f>(E44-C44)/C44</f>
        <v>0.8061217928107517</v>
      </c>
      <c r="H44" s="53">
        <f>(F44-D44)/D44</f>
        <v>0</v>
      </c>
      <c r="I44" s="49"/>
      <c r="J44" s="49"/>
      <c r="K44" s="49"/>
      <c r="L44" s="49"/>
      <c r="M44" s="49"/>
      <c r="N44" s="49"/>
      <c r="O44" s="49"/>
    </row>
    <row r="45" spans="2:15" ht="25.5" customHeight="1">
      <c r="B45" s="105" t="s">
        <v>211</v>
      </c>
      <c r="C45" s="105"/>
      <c r="D45" s="105"/>
      <c r="E45" s="105"/>
      <c r="F45" s="105"/>
      <c r="G45" s="105"/>
      <c r="H45" s="105"/>
      <c r="I45" s="49"/>
      <c r="J45" s="49"/>
      <c r="K45" s="49"/>
      <c r="L45" s="49"/>
      <c r="M45" s="49"/>
      <c r="N45" s="49"/>
      <c r="O45" s="49"/>
    </row>
    <row r="46" spans="2:15" ht="25.5" customHeight="1">
      <c r="B46" s="104" t="s">
        <v>232</v>
      </c>
      <c r="C46" s="104"/>
      <c r="D46" s="104"/>
      <c r="E46" s="104"/>
      <c r="F46" s="104"/>
      <c r="G46" s="104"/>
      <c r="H46" s="104"/>
      <c r="I46" s="89"/>
      <c r="J46" s="89"/>
      <c r="K46" s="89"/>
      <c r="L46" s="89"/>
      <c r="M46" s="89"/>
      <c r="N46" s="89"/>
      <c r="O46" s="89"/>
    </row>
    <row r="47" spans="2:15" ht="68.25" customHeight="1">
      <c r="B47" s="108" t="s">
        <v>43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50"/>
      <c r="N47" s="50"/>
      <c r="O47" s="50"/>
    </row>
    <row r="48" spans="2:5" ht="14.25">
      <c r="B48" s="178"/>
      <c r="C48" s="179">
        <v>2017</v>
      </c>
      <c r="D48" s="179">
        <v>2018</v>
      </c>
      <c r="E48" s="179" t="s">
        <v>215</v>
      </c>
    </row>
    <row r="49" spans="2:5" ht="46.5" customHeight="1">
      <c r="B49" s="180" t="s">
        <v>212</v>
      </c>
      <c r="C49" s="181">
        <v>0.72</v>
      </c>
      <c r="D49" s="181">
        <v>0.6</v>
      </c>
      <c r="E49" s="182">
        <f>(D49-C49)/C49</f>
        <v>-0.16666666666666666</v>
      </c>
    </row>
    <row r="50" spans="2:5" ht="42.75">
      <c r="B50" s="183" t="s">
        <v>216</v>
      </c>
      <c r="C50" s="181">
        <v>0.43</v>
      </c>
      <c r="D50" s="181">
        <v>0.38</v>
      </c>
      <c r="E50" s="182">
        <f>(D50-C50)/C50</f>
        <v>-0.11627906976744183</v>
      </c>
    </row>
    <row r="51" spans="2:5" ht="14.25">
      <c r="B51" s="178" t="s">
        <v>214</v>
      </c>
      <c r="C51" s="181">
        <v>0.79</v>
      </c>
      <c r="D51" s="181">
        <v>0.76</v>
      </c>
      <c r="E51" s="182">
        <f>(D51-C51)/C51</f>
        <v>-0.037974683544303826</v>
      </c>
    </row>
    <row r="52" spans="2:5" ht="15" customHeight="1">
      <c r="B52" s="178" t="s">
        <v>213</v>
      </c>
      <c r="C52" s="184">
        <v>0.82</v>
      </c>
      <c r="D52" s="184">
        <v>0.78</v>
      </c>
      <c r="E52" s="182">
        <f>(D52-C52)/C52</f>
        <v>-0.04878048780487796</v>
      </c>
    </row>
    <row r="53" spans="2:5" ht="14.25">
      <c r="B53" s="185" t="s">
        <v>229</v>
      </c>
      <c r="C53" s="186"/>
      <c r="D53" s="186"/>
      <c r="E53" s="186"/>
    </row>
  </sheetData>
  <sheetProtection/>
  <mergeCells count="29">
    <mergeCell ref="B46:H46"/>
    <mergeCell ref="B45:H45"/>
    <mergeCell ref="G39:H39"/>
    <mergeCell ref="B47:L47"/>
    <mergeCell ref="L20:L27"/>
    <mergeCell ref="C28:G28"/>
    <mergeCell ref="H28:K28"/>
    <mergeCell ref="D30:F30"/>
    <mergeCell ref="G30:I30"/>
    <mergeCell ref="J30:L30"/>
    <mergeCell ref="C39:D39"/>
    <mergeCell ref="E39:F39"/>
    <mergeCell ref="C38:G38"/>
    <mergeCell ref="H18:H19"/>
    <mergeCell ref="I18:K18"/>
    <mergeCell ref="L17:L18"/>
    <mergeCell ref="J38:M38"/>
    <mergeCell ref="E18:G18"/>
    <mergeCell ref="H17:K17"/>
    <mergeCell ref="B20:B23"/>
    <mergeCell ref="B24:B27"/>
    <mergeCell ref="B2:P2"/>
    <mergeCell ref="B16:O16"/>
    <mergeCell ref="B29:O29"/>
    <mergeCell ref="B37:O37"/>
    <mergeCell ref="D17:G17"/>
    <mergeCell ref="C17:C19"/>
    <mergeCell ref="B17:B19"/>
    <mergeCell ref="D18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59"/>
  <sheetViews>
    <sheetView zoomScale="87" zoomScaleNormal="87" zoomScalePageLayoutView="0" workbookViewId="0" topLeftCell="A1">
      <selection activeCell="B11" sqref="B11:F11"/>
    </sheetView>
  </sheetViews>
  <sheetFormatPr defaultColWidth="9.140625" defaultRowHeight="15"/>
  <cols>
    <col min="3" max="3" width="55.421875" style="0" customWidth="1"/>
    <col min="4" max="7" width="12.140625" style="0" customWidth="1"/>
    <col min="20" max="20" width="26.00390625" style="0" customWidth="1"/>
    <col min="21" max="21" width="25.00390625" style="0" customWidth="1"/>
  </cols>
  <sheetData>
    <row r="2" spans="2:15" s="37" customFormat="1" ht="78.75" customHeight="1">
      <c r="B2" s="101" t="s">
        <v>31</v>
      </c>
      <c r="C2" s="101"/>
      <c r="D2" s="101"/>
      <c r="E2" s="101"/>
      <c r="F2" s="101"/>
      <c r="G2" s="36"/>
      <c r="H2" s="36"/>
      <c r="I2" s="36"/>
      <c r="J2" s="36"/>
      <c r="K2" s="36"/>
      <c r="L2" s="36"/>
      <c r="M2" s="36"/>
      <c r="N2" s="36"/>
      <c r="O2" s="36"/>
    </row>
    <row r="3" s="37" customFormat="1" ht="14.25">
      <c r="D3" s="37" t="s">
        <v>33</v>
      </c>
    </row>
    <row r="4" s="37" customFormat="1" ht="14.25">
      <c r="D4" s="37" t="s">
        <v>34</v>
      </c>
    </row>
    <row r="5" s="37" customFormat="1" ht="14.25">
      <c r="D5" s="37" t="s">
        <v>35</v>
      </c>
    </row>
    <row r="6" s="37" customFormat="1" ht="14.25">
      <c r="D6" s="37" t="s">
        <v>36</v>
      </c>
    </row>
    <row r="7" s="37" customFormat="1" ht="14.25">
      <c r="D7" s="37" t="s">
        <v>37</v>
      </c>
    </row>
    <row r="8" s="37" customFormat="1" ht="14.25"/>
    <row r="9" s="37" customFormat="1" ht="15">
      <c r="B9" s="38" t="s">
        <v>44</v>
      </c>
    </row>
    <row r="10" s="37" customFormat="1" ht="15">
      <c r="B10" s="7"/>
    </row>
    <row r="11" spans="2:15" s="48" customFormat="1" ht="47.25" customHeight="1">
      <c r="B11" s="122" t="s">
        <v>45</v>
      </c>
      <c r="C11" s="122"/>
      <c r="D11" s="122"/>
      <c r="E11" s="122"/>
      <c r="F11" s="122"/>
      <c r="G11" s="44"/>
      <c r="H11" s="44"/>
      <c r="I11" s="44"/>
      <c r="J11" s="44"/>
      <c r="K11" s="44"/>
      <c r="L11" s="44"/>
      <c r="M11" s="44"/>
      <c r="N11" s="44"/>
      <c r="O11" s="44"/>
    </row>
    <row r="12" spans="2:15" ht="15.75" thickBot="1">
      <c r="B12" s="18"/>
      <c r="C12" s="18"/>
      <c r="D12" s="19"/>
      <c r="E12" s="19"/>
      <c r="F12" s="19"/>
      <c r="G12" s="12"/>
      <c r="H12" s="12"/>
      <c r="I12" s="12"/>
      <c r="J12" s="12"/>
      <c r="K12" s="12"/>
      <c r="L12" s="12"/>
      <c r="M12" s="12"/>
      <c r="N12" s="12"/>
      <c r="O12" s="12"/>
    </row>
    <row r="13" spans="2:6" ht="30" customHeight="1" thickBot="1">
      <c r="B13" s="118" t="s">
        <v>1</v>
      </c>
      <c r="C13" s="118" t="s">
        <v>46</v>
      </c>
      <c r="D13" s="125" t="s">
        <v>47</v>
      </c>
      <c r="E13" s="126"/>
      <c r="F13" s="127"/>
    </row>
    <row r="14" spans="2:6" ht="75.75" thickBot="1">
      <c r="B14" s="119"/>
      <c r="C14" s="119"/>
      <c r="D14" s="9" t="s">
        <v>48</v>
      </c>
      <c r="E14" s="10" t="s">
        <v>49</v>
      </c>
      <c r="F14" s="10" t="s">
        <v>50</v>
      </c>
    </row>
    <row r="15" spans="2:6" ht="15.75" thickBot="1">
      <c r="B15" s="11">
        <v>1</v>
      </c>
      <c r="C15" s="9">
        <v>2</v>
      </c>
      <c r="D15" s="9">
        <v>3</v>
      </c>
      <c r="E15" s="9">
        <v>4</v>
      </c>
      <c r="F15" s="9">
        <v>5</v>
      </c>
    </row>
    <row r="16" spans="2:6" ht="15">
      <c r="B16" s="118">
        <v>1</v>
      </c>
      <c r="C16" s="120" t="s">
        <v>51</v>
      </c>
      <c r="D16" s="118"/>
      <c r="E16" s="118"/>
      <c r="F16" s="118"/>
    </row>
    <row r="17" spans="2:6" ht="52.5" customHeight="1" thickBot="1">
      <c r="B17" s="119"/>
      <c r="C17" s="121"/>
      <c r="D17" s="119"/>
      <c r="E17" s="119"/>
      <c r="F17" s="119"/>
    </row>
    <row r="18" spans="2:6" ht="15.75" thickBot="1">
      <c r="B18" s="14" t="s">
        <v>61</v>
      </c>
      <c r="C18" s="15" t="s">
        <v>52</v>
      </c>
      <c r="D18" s="21" t="s">
        <v>196</v>
      </c>
      <c r="E18" s="21" t="s">
        <v>196</v>
      </c>
      <c r="F18" s="21"/>
    </row>
    <row r="19" spans="2:6" ht="15.75" thickBot="1">
      <c r="B19" s="14" t="s">
        <v>62</v>
      </c>
      <c r="C19" s="15" t="s">
        <v>53</v>
      </c>
      <c r="D19" s="21" t="s">
        <v>196</v>
      </c>
      <c r="E19" s="21" t="s">
        <v>196</v>
      </c>
      <c r="F19" s="21"/>
    </row>
    <row r="20" spans="2:6" ht="15.75" thickBot="1">
      <c r="B20" s="14" t="s">
        <v>63</v>
      </c>
      <c r="C20" s="15" t="s">
        <v>54</v>
      </c>
      <c r="D20" s="90">
        <v>0.085</v>
      </c>
      <c r="E20" s="94">
        <v>0.08</v>
      </c>
      <c r="F20" s="21">
        <f>(E20-D20)/D20</f>
        <v>-0.058823529411764754</v>
      </c>
    </row>
    <row r="21" spans="2:6" ht="15.75" thickBot="1">
      <c r="B21" s="14" t="s">
        <v>64</v>
      </c>
      <c r="C21" s="15" t="s">
        <v>55</v>
      </c>
      <c r="D21" s="93" t="s">
        <v>196</v>
      </c>
      <c r="E21" s="94" t="s">
        <v>196</v>
      </c>
      <c r="F21" s="21"/>
    </row>
    <row r="22" spans="2:6" ht="15">
      <c r="B22" s="118">
        <v>2</v>
      </c>
      <c r="C22" s="120" t="s">
        <v>56</v>
      </c>
      <c r="D22" s="118"/>
      <c r="E22" s="118"/>
      <c r="F22" s="118"/>
    </row>
    <row r="23" spans="2:6" ht="48.75" customHeight="1" thickBot="1">
      <c r="B23" s="119"/>
      <c r="C23" s="121"/>
      <c r="D23" s="119"/>
      <c r="E23" s="119"/>
      <c r="F23" s="119"/>
    </row>
    <row r="24" spans="2:6" ht="15.75" thickBot="1">
      <c r="B24" s="14" t="s">
        <v>65</v>
      </c>
      <c r="C24" s="15" t="s">
        <v>52</v>
      </c>
      <c r="D24" s="90" t="s">
        <v>196</v>
      </c>
      <c r="E24" s="21" t="s">
        <v>196</v>
      </c>
      <c r="F24" s="21"/>
    </row>
    <row r="25" spans="2:6" ht="15.75" thickBot="1">
      <c r="B25" s="14" t="s">
        <v>66</v>
      </c>
      <c r="C25" s="15" t="s">
        <v>53</v>
      </c>
      <c r="D25" s="90" t="s">
        <v>196</v>
      </c>
      <c r="E25" s="21" t="s">
        <v>196</v>
      </c>
      <c r="F25" s="21"/>
    </row>
    <row r="26" spans="2:6" ht="15.75" thickBot="1">
      <c r="B26" s="14" t="s">
        <v>67</v>
      </c>
      <c r="C26" s="15" t="s">
        <v>54</v>
      </c>
      <c r="D26" s="90">
        <v>0.103</v>
      </c>
      <c r="E26" s="94">
        <v>0.02</v>
      </c>
      <c r="F26" s="21">
        <f>(E26-D26)/D26</f>
        <v>-0.8058252427184466</v>
      </c>
    </row>
    <row r="27" spans="2:6" ht="15.75" thickBot="1">
      <c r="B27" s="14" t="s">
        <v>68</v>
      </c>
      <c r="C27" s="15" t="s">
        <v>55</v>
      </c>
      <c r="D27" s="93" t="s">
        <v>196</v>
      </c>
      <c r="E27" s="94" t="s">
        <v>196</v>
      </c>
      <c r="F27" s="21"/>
    </row>
    <row r="28" spans="2:6" ht="15">
      <c r="B28" s="118">
        <v>3</v>
      </c>
      <c r="C28" s="120" t="s">
        <v>57</v>
      </c>
      <c r="D28" s="118"/>
      <c r="E28" s="123"/>
      <c r="F28" s="118"/>
    </row>
    <row r="29" spans="2:6" ht="114" customHeight="1" thickBot="1">
      <c r="B29" s="119"/>
      <c r="C29" s="121"/>
      <c r="D29" s="119"/>
      <c r="E29" s="124"/>
      <c r="F29" s="119"/>
    </row>
    <row r="30" spans="2:6" ht="15.75" thickBot="1">
      <c r="B30" s="14" t="s">
        <v>69</v>
      </c>
      <c r="C30" s="15" t="s">
        <v>52</v>
      </c>
      <c r="D30" s="90" t="s">
        <v>196</v>
      </c>
      <c r="E30" s="94" t="s">
        <v>196</v>
      </c>
      <c r="F30" s="21"/>
    </row>
    <row r="31" spans="2:6" ht="15.75" thickBot="1">
      <c r="B31" s="14" t="s">
        <v>70</v>
      </c>
      <c r="C31" s="15" t="s">
        <v>53</v>
      </c>
      <c r="D31" s="90" t="s">
        <v>196</v>
      </c>
      <c r="E31" s="94" t="s">
        <v>196</v>
      </c>
      <c r="F31" s="21"/>
    </row>
    <row r="32" spans="2:6" ht="15.75" thickBot="1">
      <c r="B32" s="14" t="s">
        <v>71</v>
      </c>
      <c r="C32" s="15" t="s">
        <v>54</v>
      </c>
      <c r="D32" s="55" t="s">
        <v>196</v>
      </c>
      <c r="E32" s="95" t="s">
        <v>196</v>
      </c>
      <c r="F32" s="21"/>
    </row>
    <row r="33" spans="2:6" ht="15.75" thickBot="1">
      <c r="B33" s="14" t="s">
        <v>72</v>
      </c>
      <c r="C33" s="15" t="s">
        <v>55</v>
      </c>
      <c r="D33" s="80" t="s">
        <v>196</v>
      </c>
      <c r="E33" s="96" t="s">
        <v>196</v>
      </c>
      <c r="F33" s="21"/>
    </row>
    <row r="34" spans="2:6" ht="15">
      <c r="B34" s="118">
        <v>4</v>
      </c>
      <c r="C34" s="120" t="s">
        <v>58</v>
      </c>
      <c r="D34" s="118"/>
      <c r="E34" s="118"/>
      <c r="F34" s="118"/>
    </row>
    <row r="35" spans="2:6" ht="122.25" customHeight="1" thickBot="1">
      <c r="B35" s="119"/>
      <c r="C35" s="121"/>
      <c r="D35" s="119"/>
      <c r="E35" s="119"/>
      <c r="F35" s="119"/>
    </row>
    <row r="36" spans="2:6" ht="15.75" thickBot="1">
      <c r="B36" s="14" t="s">
        <v>73</v>
      </c>
      <c r="C36" s="15" t="s">
        <v>52</v>
      </c>
      <c r="D36" s="90" t="s">
        <v>196</v>
      </c>
      <c r="E36" s="21" t="s">
        <v>196</v>
      </c>
      <c r="F36" s="21"/>
    </row>
    <row r="37" spans="2:6" ht="15.75" thickBot="1">
      <c r="B37" s="14" t="s">
        <v>74</v>
      </c>
      <c r="C37" s="15" t="s">
        <v>53</v>
      </c>
      <c r="D37" s="90" t="s">
        <v>196</v>
      </c>
      <c r="E37" s="21" t="s">
        <v>196</v>
      </c>
      <c r="F37" s="21"/>
    </row>
    <row r="38" spans="2:6" ht="15.75" thickBot="1">
      <c r="B38" s="14" t="s">
        <v>75</v>
      </c>
      <c r="C38" s="15" t="s">
        <v>54</v>
      </c>
      <c r="D38" s="55" t="s">
        <v>196</v>
      </c>
      <c r="E38" s="95" t="s">
        <v>196</v>
      </c>
      <c r="F38" s="21"/>
    </row>
    <row r="39" spans="2:6" ht="15.75" thickBot="1">
      <c r="B39" s="14" t="s">
        <v>76</v>
      </c>
      <c r="C39" s="15" t="s">
        <v>55</v>
      </c>
      <c r="D39" s="80" t="s">
        <v>196</v>
      </c>
      <c r="E39" s="80" t="s">
        <v>196</v>
      </c>
      <c r="F39" s="21"/>
    </row>
    <row r="40" spans="2:6" ht="60.75" thickBot="1">
      <c r="B40" s="11">
        <v>5</v>
      </c>
      <c r="C40" s="16" t="s">
        <v>59</v>
      </c>
      <c r="D40" s="90" t="s">
        <v>196</v>
      </c>
      <c r="E40" s="21" t="s">
        <v>196</v>
      </c>
      <c r="F40" s="21" t="s">
        <v>196</v>
      </c>
    </row>
    <row r="41" spans="2:6" ht="87.75" customHeight="1" thickBot="1">
      <c r="B41" s="14" t="s">
        <v>77</v>
      </c>
      <c r="C41" s="16" t="s">
        <v>60</v>
      </c>
      <c r="D41" s="90" t="s">
        <v>196</v>
      </c>
      <c r="E41" s="21" t="s">
        <v>196</v>
      </c>
      <c r="F41" s="21" t="s">
        <v>196</v>
      </c>
    </row>
    <row r="43" spans="2:21" ht="49.5" customHeight="1">
      <c r="B43" s="112"/>
      <c r="C43" s="112"/>
      <c r="D43" s="112"/>
      <c r="E43" s="112"/>
      <c r="F43" s="112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1"/>
    </row>
    <row r="44" spans="2:21" ht="1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1"/>
    </row>
    <row r="45" spans="2:21" ht="60.75" customHeight="1"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7"/>
    </row>
    <row r="46" spans="2:21" ht="148.5" customHeight="1"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7"/>
    </row>
    <row r="47" spans="2:21" ht="15">
      <c r="B47" s="116"/>
      <c r="C47" s="116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116"/>
      <c r="U47" s="117"/>
    </row>
    <row r="48" spans="2:21" ht="15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2"/>
    </row>
    <row r="49" spans="2:21" ht="15">
      <c r="B49" s="85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3"/>
    </row>
    <row r="50" spans="2:21" ht="15">
      <c r="B50" s="85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3"/>
    </row>
    <row r="51" spans="2:21" ht="15"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3"/>
    </row>
    <row r="52" spans="2:21" ht="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3"/>
    </row>
    <row r="53" spans="2:21" ht="15">
      <c r="B53" s="116"/>
      <c r="C53" s="86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5"/>
    </row>
    <row r="54" spans="2:21" ht="15">
      <c r="B54" s="116"/>
      <c r="C54" s="86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5"/>
    </row>
    <row r="55" spans="2:21" ht="15">
      <c r="B55" s="116"/>
      <c r="C55" s="86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5"/>
    </row>
    <row r="56" spans="2:21" ht="1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1"/>
    </row>
    <row r="57" spans="2:21" ht="1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1"/>
    </row>
    <row r="58" spans="2:20" ht="38.25" customHeight="1">
      <c r="B58" s="112"/>
      <c r="C58" s="112"/>
      <c r="D58" s="112"/>
      <c r="E58" s="112"/>
      <c r="F58" s="112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6" ht="48" customHeight="1">
      <c r="B59" s="113"/>
      <c r="C59" s="113"/>
      <c r="D59" s="113"/>
      <c r="E59" s="113"/>
      <c r="F59" s="113"/>
    </row>
  </sheetData>
  <sheetProtection/>
  <mergeCells count="55">
    <mergeCell ref="B13:B14"/>
    <mergeCell ref="C13:C14"/>
    <mergeCell ref="D13:F13"/>
    <mergeCell ref="B16:B17"/>
    <mergeCell ref="C16:C17"/>
    <mergeCell ref="D16:D17"/>
    <mergeCell ref="E16:E17"/>
    <mergeCell ref="F16:F17"/>
    <mergeCell ref="E22:E23"/>
    <mergeCell ref="F22:F23"/>
    <mergeCell ref="B28:B29"/>
    <mergeCell ref="C28:C29"/>
    <mergeCell ref="D28:D29"/>
    <mergeCell ref="E28:E29"/>
    <mergeCell ref="F28:F29"/>
    <mergeCell ref="B34:B35"/>
    <mergeCell ref="C34:C35"/>
    <mergeCell ref="D34:D35"/>
    <mergeCell ref="E34:E35"/>
    <mergeCell ref="F34:F35"/>
    <mergeCell ref="B2:F2"/>
    <mergeCell ref="B11:F11"/>
    <mergeCell ref="B22:B23"/>
    <mergeCell ref="C22:C23"/>
    <mergeCell ref="D22:D23"/>
    <mergeCell ref="B43:F43"/>
    <mergeCell ref="B45:B47"/>
    <mergeCell ref="C45:C47"/>
    <mergeCell ref="D45:G46"/>
    <mergeCell ref="H45:K46"/>
    <mergeCell ref="L45:O46"/>
    <mergeCell ref="P45:S46"/>
    <mergeCell ref="T45:T47"/>
    <mergeCell ref="U45:U47"/>
    <mergeCell ref="B53:B55"/>
    <mergeCell ref="D53:D55"/>
    <mergeCell ref="E53:E55"/>
    <mergeCell ref="F53:F55"/>
    <mergeCell ref="G53:G55"/>
    <mergeCell ref="H53:H55"/>
    <mergeCell ref="I53:I55"/>
    <mergeCell ref="T53:T55"/>
    <mergeCell ref="U53:U55"/>
    <mergeCell ref="J53:J55"/>
    <mergeCell ref="K53:K55"/>
    <mergeCell ref="L53:L55"/>
    <mergeCell ref="M53:M55"/>
    <mergeCell ref="N53:N55"/>
    <mergeCell ref="O53:O55"/>
    <mergeCell ref="B58:F58"/>
    <mergeCell ref="B59:F59"/>
    <mergeCell ref="P53:P55"/>
    <mergeCell ref="Q53:Q55"/>
    <mergeCell ref="R53:R55"/>
    <mergeCell ref="S53:S5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33"/>
  <sheetViews>
    <sheetView zoomScale="90" zoomScaleNormal="90" zoomScalePageLayoutView="0" workbookViewId="0" topLeftCell="A16">
      <selection activeCell="F38" sqref="F38"/>
    </sheetView>
  </sheetViews>
  <sheetFormatPr defaultColWidth="9.140625" defaultRowHeight="15"/>
  <cols>
    <col min="3" max="3" width="31.8515625" style="0" customWidth="1"/>
    <col min="4" max="7" width="12.140625" style="0" customWidth="1"/>
    <col min="20" max="20" width="26.00390625" style="0" customWidth="1"/>
    <col min="21" max="21" width="25.00390625" style="0" customWidth="1"/>
  </cols>
  <sheetData>
    <row r="2" spans="2:15" ht="78.75" customHeight="1">
      <c r="B2" s="129" t="s">
        <v>31</v>
      </c>
      <c r="C2" s="129"/>
      <c r="D2" s="129"/>
      <c r="E2" s="129"/>
      <c r="F2" s="129"/>
      <c r="G2" s="129"/>
      <c r="H2" s="129"/>
      <c r="I2" s="129"/>
      <c r="J2" s="129"/>
      <c r="K2" s="129"/>
      <c r="L2" s="17"/>
      <c r="M2" s="17"/>
      <c r="N2" s="17"/>
      <c r="O2" s="17"/>
    </row>
    <row r="3" ht="15">
      <c r="G3" t="s">
        <v>33</v>
      </c>
    </row>
    <row r="4" ht="15">
      <c r="G4" t="s">
        <v>34</v>
      </c>
    </row>
    <row r="5" ht="15">
      <c r="G5" t="s">
        <v>35</v>
      </c>
    </row>
    <row r="6" ht="15">
      <c r="G6" t="s">
        <v>36</v>
      </c>
    </row>
    <row r="7" ht="15">
      <c r="G7" t="s">
        <v>37</v>
      </c>
    </row>
    <row r="9" ht="15">
      <c r="B9" s="8" t="s">
        <v>44</v>
      </c>
    </row>
    <row r="10" ht="15.75">
      <c r="B10" s="7"/>
    </row>
    <row r="12" spans="2:11" ht="49.5" customHeight="1">
      <c r="B12" s="128" t="s">
        <v>78</v>
      </c>
      <c r="C12" s="128"/>
      <c r="D12" s="128"/>
      <c r="E12" s="128"/>
      <c r="F12" s="128"/>
      <c r="G12" s="128"/>
      <c r="H12" s="128"/>
      <c r="I12" s="128"/>
      <c r="J12" s="128"/>
      <c r="K12" s="128"/>
    </row>
    <row r="13" ht="15.75" thickBot="1"/>
    <row r="14" spans="2:21" ht="60.75" customHeight="1">
      <c r="B14" s="118" t="s">
        <v>1</v>
      </c>
      <c r="C14" s="118" t="s">
        <v>79</v>
      </c>
      <c r="D14" s="132" t="s">
        <v>80</v>
      </c>
      <c r="E14" s="133"/>
      <c r="F14" s="133"/>
      <c r="G14" s="134"/>
      <c r="H14" s="132" t="s">
        <v>81</v>
      </c>
      <c r="I14" s="133"/>
      <c r="J14" s="133"/>
      <c r="K14" s="134"/>
      <c r="L14" s="132" t="s">
        <v>82</v>
      </c>
      <c r="M14" s="133"/>
      <c r="N14" s="133"/>
      <c r="O14" s="134"/>
      <c r="P14" s="132" t="s">
        <v>83</v>
      </c>
      <c r="Q14" s="133"/>
      <c r="R14" s="133"/>
      <c r="S14" s="134"/>
      <c r="T14" s="118" t="s">
        <v>84</v>
      </c>
      <c r="U14" s="118" t="s">
        <v>85</v>
      </c>
    </row>
    <row r="15" spans="2:21" ht="171" customHeight="1" thickBot="1">
      <c r="B15" s="131"/>
      <c r="C15" s="131"/>
      <c r="D15" s="135"/>
      <c r="E15" s="136"/>
      <c r="F15" s="136"/>
      <c r="G15" s="137"/>
      <c r="H15" s="135"/>
      <c r="I15" s="136"/>
      <c r="J15" s="136"/>
      <c r="K15" s="137"/>
      <c r="L15" s="135"/>
      <c r="M15" s="136"/>
      <c r="N15" s="136"/>
      <c r="O15" s="137"/>
      <c r="P15" s="135"/>
      <c r="Q15" s="136"/>
      <c r="R15" s="136"/>
      <c r="S15" s="137"/>
      <c r="T15" s="131"/>
      <c r="U15" s="131"/>
    </row>
    <row r="16" spans="2:21" ht="29.25" customHeight="1" thickBot="1">
      <c r="B16" s="119"/>
      <c r="C16" s="119"/>
      <c r="D16" s="9" t="s">
        <v>86</v>
      </c>
      <c r="E16" s="10" t="s">
        <v>87</v>
      </c>
      <c r="F16" s="10" t="s">
        <v>88</v>
      </c>
      <c r="G16" s="10" t="s">
        <v>89</v>
      </c>
      <c r="H16" s="9" t="s">
        <v>86</v>
      </c>
      <c r="I16" s="9" t="s">
        <v>87</v>
      </c>
      <c r="J16" s="9" t="s">
        <v>90</v>
      </c>
      <c r="K16" s="9" t="s">
        <v>89</v>
      </c>
      <c r="L16" s="9" t="s">
        <v>86</v>
      </c>
      <c r="M16" s="9" t="s">
        <v>91</v>
      </c>
      <c r="N16" s="9" t="s">
        <v>90</v>
      </c>
      <c r="O16" s="9" t="s">
        <v>89</v>
      </c>
      <c r="P16" s="9" t="s">
        <v>86</v>
      </c>
      <c r="Q16" s="9" t="s">
        <v>87</v>
      </c>
      <c r="R16" s="9" t="s">
        <v>90</v>
      </c>
      <c r="S16" s="9" t="s">
        <v>89</v>
      </c>
      <c r="T16" s="119"/>
      <c r="U16" s="119"/>
    </row>
    <row r="17" spans="2:21" ht="15.75" thickBot="1">
      <c r="B17" s="11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</row>
    <row r="18" spans="2:21" ht="15.75" thickBot="1">
      <c r="B18" s="11">
        <v>1</v>
      </c>
      <c r="C18" s="16"/>
      <c r="D18" s="16" t="str">
        <f>'Раздел 2 п.2.1'!E18</f>
        <v>-</v>
      </c>
      <c r="E18" s="16" t="str">
        <f>'Раздел 2 п.2.1'!E19</f>
        <v>-</v>
      </c>
      <c r="F18" s="16">
        <f>'Раздел 2 п.2.1'!E20</f>
        <v>0.08</v>
      </c>
      <c r="G18" s="16" t="str">
        <f>'Раздел 2 п.2.1'!E21</f>
        <v>-</v>
      </c>
      <c r="H18" s="16" t="str">
        <f>'Раздел 2 п.2.1'!E24</f>
        <v>-</v>
      </c>
      <c r="I18" s="16" t="str">
        <f>'Раздел 2 п.2.1'!E25</f>
        <v>-</v>
      </c>
      <c r="J18" s="16">
        <f>'Раздел 2 п.2.1'!E26</f>
        <v>0.02</v>
      </c>
      <c r="K18" s="16" t="str">
        <f>'Раздел 2 п.2.1'!E27</f>
        <v>-</v>
      </c>
      <c r="L18" s="16" t="str">
        <f>'Раздел 2 п.2.1'!E30</f>
        <v>-</v>
      </c>
      <c r="M18" s="16" t="str">
        <f>'Раздел 2 п.2.1'!E31</f>
        <v>-</v>
      </c>
      <c r="N18" s="16" t="str">
        <f>'Раздел 2 п.2.1'!E32</f>
        <v>-</v>
      </c>
      <c r="O18" s="16" t="str">
        <f>'Раздел 2 п.2.1'!E33</f>
        <v>-</v>
      </c>
      <c r="P18" s="16" t="str">
        <f>'Раздел 2 п.2.1'!E36</f>
        <v>-</v>
      </c>
      <c r="Q18" s="16" t="str">
        <f>'Раздел 2 п.2.1'!E37</f>
        <v>-</v>
      </c>
      <c r="R18" s="16" t="str">
        <f>'Раздел 2 п.2.1'!E38</f>
        <v>-</v>
      </c>
      <c r="S18" s="16" t="str">
        <f>'Раздел 2 п.2.1'!E39</f>
        <v>-</v>
      </c>
      <c r="T18" s="16">
        <f>'Раздел 2 п.2.1'!H37</f>
        <v>0</v>
      </c>
      <c r="U18" s="16">
        <f>'Раздел 2 п.2.1'!I37</f>
        <v>0</v>
      </c>
    </row>
    <row r="19" spans="2:21" ht="15">
      <c r="B19" s="118" t="s">
        <v>92</v>
      </c>
      <c r="C19" s="13" t="s">
        <v>93</v>
      </c>
      <c r="D19" s="120" t="str">
        <f>D18</f>
        <v>-</v>
      </c>
      <c r="E19" s="120" t="str">
        <f aca="true" t="shared" si="0" ref="E19:S19">E18</f>
        <v>-</v>
      </c>
      <c r="F19" s="120">
        <f t="shared" si="0"/>
        <v>0.08</v>
      </c>
      <c r="G19" s="120" t="str">
        <f t="shared" si="0"/>
        <v>-</v>
      </c>
      <c r="H19" s="120" t="str">
        <f t="shared" si="0"/>
        <v>-</v>
      </c>
      <c r="I19" s="120" t="str">
        <f t="shared" si="0"/>
        <v>-</v>
      </c>
      <c r="J19" s="120">
        <f t="shared" si="0"/>
        <v>0.02</v>
      </c>
      <c r="K19" s="120" t="str">
        <f t="shared" si="0"/>
        <v>-</v>
      </c>
      <c r="L19" s="120" t="str">
        <f t="shared" si="0"/>
        <v>-</v>
      </c>
      <c r="M19" s="120" t="str">
        <f t="shared" si="0"/>
        <v>-</v>
      </c>
      <c r="N19" s="120" t="str">
        <f t="shared" si="0"/>
        <v>-</v>
      </c>
      <c r="O19" s="120" t="str">
        <f t="shared" si="0"/>
        <v>-</v>
      </c>
      <c r="P19" s="120" t="str">
        <f t="shared" si="0"/>
        <v>-</v>
      </c>
      <c r="Q19" s="120" t="str">
        <f t="shared" si="0"/>
        <v>-</v>
      </c>
      <c r="R19" s="120" t="str">
        <f t="shared" si="0"/>
        <v>-</v>
      </c>
      <c r="S19" s="120" t="str">
        <f t="shared" si="0"/>
        <v>-</v>
      </c>
      <c r="T19" s="120"/>
      <c r="U19" s="120"/>
    </row>
    <row r="20" spans="2:21" ht="15">
      <c r="B20" s="131"/>
      <c r="C20" s="13" t="s">
        <v>94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</row>
    <row r="21" spans="2:21" ht="15.75" thickBot="1">
      <c r="B21" s="119"/>
      <c r="C21" s="16" t="s">
        <v>95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</row>
    <row r="24" spans="2:11" ht="38.25" customHeight="1">
      <c r="B24" s="128" t="s">
        <v>96</v>
      </c>
      <c r="C24" s="128"/>
      <c r="D24" s="128"/>
      <c r="E24" s="128"/>
      <c r="F24" s="128"/>
      <c r="G24" s="128"/>
      <c r="H24" s="128"/>
      <c r="I24" s="128"/>
      <c r="J24" s="128"/>
      <c r="K24" s="128"/>
    </row>
    <row r="25" spans="2:11" ht="38.25" customHeight="1">
      <c r="B25" s="113" t="s">
        <v>238</v>
      </c>
      <c r="C25" s="113"/>
      <c r="D25" s="113"/>
      <c r="E25" s="113"/>
      <c r="F25" s="113"/>
      <c r="G25" s="113"/>
      <c r="H25" s="113"/>
      <c r="I25" s="113"/>
      <c r="J25" s="113"/>
      <c r="K25" s="113"/>
    </row>
    <row r="26" spans="2:11" s="87" customFormat="1" ht="17.25" customHeight="1">
      <c r="B26" s="112" t="s">
        <v>235</v>
      </c>
      <c r="C26" s="112"/>
      <c r="D26" s="112"/>
      <c r="E26" s="112"/>
      <c r="F26" s="112"/>
      <c r="G26" s="112"/>
      <c r="H26" s="112"/>
      <c r="I26" s="92"/>
      <c r="J26" s="92"/>
      <c r="K26" s="92"/>
    </row>
    <row r="27" spans="2:11" s="87" customFormat="1" ht="18" customHeight="1">
      <c r="B27" s="56" t="s">
        <v>240</v>
      </c>
      <c r="C27" s="56"/>
      <c r="D27" s="92"/>
      <c r="E27" s="92"/>
      <c r="F27" s="92"/>
      <c r="G27" s="92"/>
      <c r="H27" s="92"/>
      <c r="I27" s="92"/>
      <c r="J27" s="92"/>
      <c r="K27" s="92"/>
    </row>
    <row r="28" spans="2:11" s="87" customFormat="1" ht="18" customHeight="1">
      <c r="B28" s="56" t="s">
        <v>236</v>
      </c>
      <c r="C28" s="56"/>
      <c r="D28" s="92"/>
      <c r="E28" s="92"/>
      <c r="F28" s="92"/>
      <c r="G28" s="92"/>
      <c r="H28" s="92"/>
      <c r="I28" s="92"/>
      <c r="J28" s="92"/>
      <c r="K28" s="92"/>
    </row>
    <row r="29" spans="2:11" s="87" customFormat="1" ht="18" customHeight="1">
      <c r="B29" s="56" t="s">
        <v>237</v>
      </c>
      <c r="C29" s="56"/>
      <c r="D29" s="92"/>
      <c r="E29" s="92"/>
      <c r="F29" s="92"/>
      <c r="G29" s="92"/>
      <c r="H29" s="92"/>
      <c r="I29" s="92"/>
      <c r="J29" s="92"/>
      <c r="K29" s="92"/>
    </row>
    <row r="30" spans="2:11" s="87" customFormat="1" ht="16.5" customHeight="1">
      <c r="B30" s="112" t="s">
        <v>239</v>
      </c>
      <c r="C30" s="112"/>
      <c r="D30" s="112"/>
      <c r="E30" s="112"/>
      <c r="F30" s="92"/>
      <c r="G30" s="92"/>
      <c r="H30" s="92"/>
      <c r="I30" s="92"/>
      <c r="J30" s="92"/>
      <c r="K30" s="92"/>
    </row>
    <row r="31" spans="2:11" s="87" customFormat="1" ht="16.5" customHeight="1">
      <c r="B31" s="112"/>
      <c r="C31" s="112"/>
      <c r="D31" s="92"/>
      <c r="E31" s="92"/>
      <c r="F31" s="92"/>
      <c r="G31" s="92"/>
      <c r="H31" s="92"/>
      <c r="I31" s="92"/>
      <c r="J31" s="92"/>
      <c r="K31" s="92"/>
    </row>
    <row r="32" spans="2:11" ht="32.25" customHeight="1">
      <c r="B32" s="128" t="s">
        <v>97</v>
      </c>
      <c r="C32" s="128"/>
      <c r="D32" s="128"/>
      <c r="E32" s="128"/>
      <c r="F32" s="128"/>
      <c r="G32" s="128"/>
      <c r="H32" s="128"/>
      <c r="I32" s="128"/>
      <c r="J32" s="128"/>
      <c r="K32" s="128"/>
    </row>
    <row r="33" ht="15">
      <c r="B33" s="56" t="s">
        <v>217</v>
      </c>
    </row>
  </sheetData>
  <sheetProtection/>
  <mergeCells count="35">
    <mergeCell ref="L14:O15"/>
    <mergeCell ref="P14:S15"/>
    <mergeCell ref="B25:K25"/>
    <mergeCell ref="B26:H26"/>
    <mergeCell ref="B30:E30"/>
    <mergeCell ref="B31:C31"/>
    <mergeCell ref="S19:S21"/>
    <mergeCell ref="T14:T16"/>
    <mergeCell ref="U14:U16"/>
    <mergeCell ref="B19:B21"/>
    <mergeCell ref="D19:D21"/>
    <mergeCell ref="E19:E21"/>
    <mergeCell ref="F19:F21"/>
    <mergeCell ref="G19:G21"/>
    <mergeCell ref="H19:H21"/>
    <mergeCell ref="I19:I21"/>
    <mergeCell ref="J19:J21"/>
    <mergeCell ref="T19:T21"/>
    <mergeCell ref="U19:U21"/>
    <mergeCell ref="K19:K21"/>
    <mergeCell ref="L19:L21"/>
    <mergeCell ref="M19:M21"/>
    <mergeCell ref="N19:N21"/>
    <mergeCell ref="O19:O21"/>
    <mergeCell ref="P19:P21"/>
    <mergeCell ref="B12:K12"/>
    <mergeCell ref="B24:K24"/>
    <mergeCell ref="B32:K32"/>
    <mergeCell ref="B2:K2"/>
    <mergeCell ref="Q19:Q21"/>
    <mergeCell ref="R19:R21"/>
    <mergeCell ref="B14:B16"/>
    <mergeCell ref="C14:C16"/>
    <mergeCell ref="D14:G15"/>
    <mergeCell ref="H14:K1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37"/>
  <sheetViews>
    <sheetView zoomScale="82" zoomScaleNormal="82" zoomScalePageLayoutView="0" workbookViewId="0" topLeftCell="A1">
      <selection activeCell="H43" sqref="H43"/>
    </sheetView>
  </sheetViews>
  <sheetFormatPr defaultColWidth="9.140625" defaultRowHeight="15"/>
  <cols>
    <col min="2" max="2" width="10.140625" style="0" customWidth="1"/>
    <col min="3" max="3" width="29.421875" style="0" customWidth="1"/>
    <col min="4" max="4" width="13.00390625" style="0" customWidth="1"/>
    <col min="5" max="19" width="10.7109375" style="0" customWidth="1"/>
  </cols>
  <sheetData>
    <row r="2" spans="2:15" s="37" customFormat="1" ht="78.75" customHeight="1">
      <c r="B2" s="101" t="s">
        <v>31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36"/>
      <c r="N2" s="36"/>
      <c r="O2" s="36"/>
    </row>
    <row r="3" s="37" customFormat="1" ht="21" customHeight="1">
      <c r="H3" s="37" t="s">
        <v>33</v>
      </c>
    </row>
    <row r="4" s="37" customFormat="1" ht="21" customHeight="1">
      <c r="H4" s="37" t="s">
        <v>34</v>
      </c>
    </row>
    <row r="5" s="37" customFormat="1" ht="21" customHeight="1">
      <c r="H5" s="37" t="s">
        <v>35</v>
      </c>
    </row>
    <row r="6" s="37" customFormat="1" ht="21" customHeight="1">
      <c r="H6" s="37" t="s">
        <v>36</v>
      </c>
    </row>
    <row r="7" s="37" customFormat="1" ht="21" customHeight="1">
      <c r="H7" s="37" t="s">
        <v>37</v>
      </c>
    </row>
    <row r="10" ht="15">
      <c r="B10" s="8" t="s">
        <v>98</v>
      </c>
    </row>
    <row r="12" spans="2:12" s="37" customFormat="1" ht="98.25" customHeight="1">
      <c r="B12" s="138" t="s">
        <v>99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  <row r="13" spans="2:12" s="37" customFormat="1" ht="23.25" customHeight="1">
      <c r="B13" s="122" t="s">
        <v>218</v>
      </c>
      <c r="C13" s="122"/>
      <c r="D13" s="122"/>
      <c r="E13" s="122"/>
      <c r="F13" s="39"/>
      <c r="G13" s="39"/>
      <c r="H13" s="39"/>
      <c r="I13" s="39"/>
      <c r="J13" s="39"/>
      <c r="K13" s="39"/>
      <c r="L13" s="39"/>
    </row>
    <row r="14" spans="2:12" s="37" customFormat="1" ht="36" customHeight="1">
      <c r="B14" s="138" t="s">
        <v>100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2:12" s="37" customFormat="1" ht="18.75" customHeight="1">
      <c r="B15" s="122" t="s">
        <v>219</v>
      </c>
      <c r="C15" s="122"/>
      <c r="D15" s="122"/>
      <c r="E15" s="122"/>
      <c r="F15" s="122"/>
      <c r="G15" s="122"/>
      <c r="H15" s="122"/>
      <c r="I15" s="122"/>
      <c r="J15" s="122"/>
      <c r="K15" s="122"/>
      <c r="L15" s="57"/>
    </row>
    <row r="16" spans="2:12" s="37" customFormat="1" ht="36" customHeight="1">
      <c r="B16" s="138" t="s">
        <v>101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</row>
    <row r="17" spans="2:12" s="37" customFormat="1" ht="18" customHeight="1">
      <c r="B17" s="122" t="s">
        <v>220</v>
      </c>
      <c r="C17" s="122"/>
      <c r="D17" s="122"/>
      <c r="E17" s="57"/>
      <c r="F17" s="57"/>
      <c r="G17" s="57"/>
      <c r="H17" s="57"/>
      <c r="I17" s="57"/>
      <c r="J17" s="57"/>
      <c r="K17" s="57"/>
      <c r="L17" s="57"/>
    </row>
    <row r="18" spans="2:12" s="37" customFormat="1" ht="24" customHeight="1">
      <c r="B18" s="138" t="s">
        <v>102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</row>
    <row r="19" spans="2:6" ht="16.5" customHeight="1" thickBot="1">
      <c r="B19" s="18"/>
      <c r="C19" s="18"/>
      <c r="D19" s="18"/>
      <c r="E19" s="18"/>
      <c r="F19" s="18"/>
    </row>
    <row r="20" spans="2:21" s="24" customFormat="1" ht="15.75" customHeight="1" thickBot="1" thickTop="1">
      <c r="B20" s="118" t="s">
        <v>1</v>
      </c>
      <c r="C20" s="118" t="s">
        <v>46</v>
      </c>
      <c r="D20" s="141" t="s">
        <v>103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53" t="s">
        <v>104</v>
      </c>
      <c r="T20" s="154"/>
      <c r="U20" s="155"/>
    </row>
    <row r="21" spans="2:21" s="24" customFormat="1" ht="45" customHeight="1" thickBot="1">
      <c r="B21" s="131"/>
      <c r="C21" s="131"/>
      <c r="D21" s="141" t="s">
        <v>105</v>
      </c>
      <c r="E21" s="142"/>
      <c r="F21" s="159"/>
      <c r="G21" s="141" t="s">
        <v>106</v>
      </c>
      <c r="H21" s="142"/>
      <c r="I21" s="159"/>
      <c r="J21" s="141" t="s">
        <v>107</v>
      </c>
      <c r="K21" s="142"/>
      <c r="L21" s="159"/>
      <c r="M21" s="141" t="s">
        <v>108</v>
      </c>
      <c r="N21" s="142"/>
      <c r="O21" s="159"/>
      <c r="P21" s="141" t="s">
        <v>109</v>
      </c>
      <c r="Q21" s="142"/>
      <c r="R21" s="142"/>
      <c r="S21" s="156"/>
      <c r="T21" s="157"/>
      <c r="U21" s="158"/>
    </row>
    <row r="22" spans="2:21" s="24" customFormat="1" ht="13.5" thickTop="1">
      <c r="B22" s="131"/>
      <c r="C22" s="131"/>
      <c r="D22" s="139" t="s">
        <v>48</v>
      </c>
      <c r="E22" s="22" t="s">
        <v>1</v>
      </c>
      <c r="F22" s="139" t="s">
        <v>111</v>
      </c>
      <c r="G22" s="139" t="s">
        <v>48</v>
      </c>
      <c r="H22" s="23" t="s">
        <v>1</v>
      </c>
      <c r="I22" s="139" t="s">
        <v>111</v>
      </c>
      <c r="J22" s="139" t="s">
        <v>48</v>
      </c>
      <c r="K22" s="23" t="s">
        <v>1</v>
      </c>
      <c r="L22" s="139" t="s">
        <v>111</v>
      </c>
      <c r="M22" s="139" t="s">
        <v>48</v>
      </c>
      <c r="N22" s="23" t="s">
        <v>1</v>
      </c>
      <c r="O22" s="139" t="s">
        <v>111</v>
      </c>
      <c r="P22" s="139" t="s">
        <v>48</v>
      </c>
      <c r="Q22" s="23" t="s">
        <v>1</v>
      </c>
      <c r="R22" s="151" t="s">
        <v>111</v>
      </c>
      <c r="S22" s="160">
        <v>2017</v>
      </c>
      <c r="T22" s="145">
        <v>2018</v>
      </c>
      <c r="U22" s="147" t="s">
        <v>111</v>
      </c>
    </row>
    <row r="23" spans="2:21" s="24" customFormat="1" ht="44.25" customHeight="1" thickBot="1">
      <c r="B23" s="119"/>
      <c r="C23" s="119"/>
      <c r="D23" s="140"/>
      <c r="E23" s="2" t="s">
        <v>110</v>
      </c>
      <c r="F23" s="140"/>
      <c r="G23" s="140"/>
      <c r="H23" s="2" t="s">
        <v>110</v>
      </c>
      <c r="I23" s="140"/>
      <c r="J23" s="140"/>
      <c r="K23" s="2" t="s">
        <v>110</v>
      </c>
      <c r="L23" s="140"/>
      <c r="M23" s="140"/>
      <c r="N23" s="2" t="s">
        <v>110</v>
      </c>
      <c r="O23" s="140"/>
      <c r="P23" s="140"/>
      <c r="Q23" s="2" t="s">
        <v>110</v>
      </c>
      <c r="R23" s="152"/>
      <c r="S23" s="161"/>
      <c r="T23" s="146"/>
      <c r="U23" s="148"/>
    </row>
    <row r="24" spans="2:21" ht="16.5" thickBot="1" thickTop="1">
      <c r="B24" s="11">
        <v>1</v>
      </c>
      <c r="C24" s="9">
        <v>2</v>
      </c>
      <c r="D24" s="9">
        <v>3</v>
      </c>
      <c r="E24" s="9">
        <v>4</v>
      </c>
      <c r="F24" s="9">
        <v>5</v>
      </c>
      <c r="G24" s="9">
        <v>6</v>
      </c>
      <c r="H24" s="9">
        <v>7</v>
      </c>
      <c r="I24" s="9">
        <v>8</v>
      </c>
      <c r="J24" s="9">
        <v>9</v>
      </c>
      <c r="K24" s="9">
        <v>10</v>
      </c>
      <c r="L24" s="9">
        <v>11</v>
      </c>
      <c r="M24" s="9">
        <v>12</v>
      </c>
      <c r="N24" s="9">
        <v>13</v>
      </c>
      <c r="O24" s="9">
        <v>14</v>
      </c>
      <c r="P24" s="9">
        <v>15</v>
      </c>
      <c r="Q24" s="9">
        <v>16</v>
      </c>
      <c r="R24" s="20">
        <v>17</v>
      </c>
      <c r="S24" s="62">
        <v>18</v>
      </c>
      <c r="T24" s="61"/>
      <c r="U24" s="63"/>
    </row>
    <row r="25" spans="2:21" s="24" customFormat="1" ht="55.5" customHeight="1" thickBot="1">
      <c r="B25" s="6">
        <v>1</v>
      </c>
      <c r="C25" s="26" t="s">
        <v>112</v>
      </c>
      <c r="D25" s="5">
        <v>1</v>
      </c>
      <c r="E25" s="5">
        <v>2</v>
      </c>
      <c r="F25" s="58">
        <f>(E25-D25)/D25</f>
        <v>1</v>
      </c>
      <c r="G25" s="5">
        <v>4</v>
      </c>
      <c r="H25" s="5">
        <v>1</v>
      </c>
      <c r="I25" s="58">
        <f>(H25-G25)/G25</f>
        <v>-0.75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60">
        <v>0</v>
      </c>
      <c r="S25" s="64">
        <f>D25+G25</f>
        <v>5</v>
      </c>
      <c r="T25" s="64">
        <f>E25+H25</f>
        <v>3</v>
      </c>
      <c r="U25" s="69">
        <f>(T25-S25)/S25</f>
        <v>-0.4</v>
      </c>
    </row>
    <row r="26" spans="2:21" s="24" customFormat="1" ht="105.75" customHeight="1" thickBot="1" thickTop="1">
      <c r="B26" s="6">
        <v>2</v>
      </c>
      <c r="C26" s="26" t="s">
        <v>113</v>
      </c>
      <c r="D26" s="5">
        <v>1</v>
      </c>
      <c r="E26" s="5">
        <v>1</v>
      </c>
      <c r="F26" s="58">
        <f>(E26-D26)/D26</f>
        <v>0</v>
      </c>
      <c r="G26" s="5">
        <v>3</v>
      </c>
      <c r="H26" s="5">
        <v>1</v>
      </c>
      <c r="I26" s="58">
        <f>(H26-G26)/G26</f>
        <v>-0.6666666666666666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60">
        <v>0</v>
      </c>
      <c r="S26" s="65">
        <f>D26+G26</f>
        <v>4</v>
      </c>
      <c r="T26" s="64">
        <f>E26+H26</f>
        <v>2</v>
      </c>
      <c r="U26" s="70">
        <f>(T26-S26)/S26</f>
        <v>-0.5</v>
      </c>
    </row>
    <row r="27" spans="2:21" s="24" customFormat="1" ht="172.5" customHeight="1" thickBot="1" thickTop="1">
      <c r="B27" s="6">
        <v>3</v>
      </c>
      <c r="C27" s="27" t="s">
        <v>114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60">
        <v>0</v>
      </c>
      <c r="S27" s="91">
        <v>0</v>
      </c>
      <c r="T27" s="66">
        <v>0</v>
      </c>
      <c r="U27" s="71" t="s">
        <v>196</v>
      </c>
    </row>
    <row r="28" spans="2:21" s="24" customFormat="1" ht="17.25" customHeight="1" thickBot="1" thickTop="1">
      <c r="B28" s="25" t="s">
        <v>69</v>
      </c>
      <c r="C28" s="26" t="s">
        <v>115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60">
        <v>0</v>
      </c>
      <c r="S28" s="65">
        <v>0</v>
      </c>
      <c r="T28" s="65">
        <v>0</v>
      </c>
      <c r="U28" s="72">
        <v>0</v>
      </c>
    </row>
    <row r="29" spans="2:21" s="24" customFormat="1" ht="13.5" thickBot="1">
      <c r="B29" s="25" t="s">
        <v>70</v>
      </c>
      <c r="C29" s="26" t="s">
        <v>116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60">
        <v>0</v>
      </c>
      <c r="S29" s="67">
        <v>0</v>
      </c>
      <c r="T29" s="67">
        <v>0</v>
      </c>
      <c r="U29" s="73">
        <v>0</v>
      </c>
    </row>
    <row r="30" spans="2:21" s="24" customFormat="1" ht="94.5" customHeight="1" thickBot="1" thickTop="1">
      <c r="B30" s="6">
        <v>4</v>
      </c>
      <c r="C30" s="26" t="s">
        <v>117</v>
      </c>
      <c r="D30" s="5">
        <v>14</v>
      </c>
      <c r="E30" s="98">
        <v>27.5</v>
      </c>
      <c r="F30" s="99">
        <f>(E30-D30)/D30</f>
        <v>0.9642857142857143</v>
      </c>
      <c r="G30" s="98">
        <v>13</v>
      </c>
      <c r="H30" s="98">
        <v>16</v>
      </c>
      <c r="I30" s="99">
        <f>(H30-G30)/G30</f>
        <v>0.23076923076923078</v>
      </c>
      <c r="J30" s="5" t="s">
        <v>196</v>
      </c>
      <c r="K30" s="5" t="s">
        <v>196</v>
      </c>
      <c r="L30" s="5" t="s">
        <v>196</v>
      </c>
      <c r="M30" s="5" t="s">
        <v>196</v>
      </c>
      <c r="N30" s="5" t="s">
        <v>196</v>
      </c>
      <c r="O30" s="5" t="s">
        <v>196</v>
      </c>
      <c r="P30" s="5" t="s">
        <v>196</v>
      </c>
      <c r="Q30" s="5" t="s">
        <v>196</v>
      </c>
      <c r="R30" s="60" t="s">
        <v>196</v>
      </c>
      <c r="S30" s="65">
        <f>AVERAGE(D30,G30)</f>
        <v>13.5</v>
      </c>
      <c r="T30" s="65">
        <f>AVERAGE(E30,H30)</f>
        <v>21.75</v>
      </c>
      <c r="U30" s="74">
        <f>(T30-S30)/S30</f>
        <v>0.6111111111111112</v>
      </c>
    </row>
    <row r="31" spans="2:21" s="24" customFormat="1" ht="66" customHeight="1" thickBot="1" thickTop="1">
      <c r="B31" s="6">
        <v>5</v>
      </c>
      <c r="C31" s="26" t="s">
        <v>118</v>
      </c>
      <c r="D31" s="5">
        <v>1</v>
      </c>
      <c r="E31" s="5">
        <v>2</v>
      </c>
      <c r="F31" s="5">
        <f>(E31-D31)/D31</f>
        <v>1</v>
      </c>
      <c r="G31" s="5">
        <v>3</v>
      </c>
      <c r="H31" s="5">
        <v>1</v>
      </c>
      <c r="I31" s="58">
        <f>(H31-G31)/G31</f>
        <v>-0.6666666666666666</v>
      </c>
      <c r="J31" s="5" t="s">
        <v>196</v>
      </c>
      <c r="K31" s="5" t="s">
        <v>196</v>
      </c>
      <c r="L31" s="5" t="s">
        <v>196</v>
      </c>
      <c r="M31" s="5" t="s">
        <v>196</v>
      </c>
      <c r="N31" s="5" t="s">
        <v>196</v>
      </c>
      <c r="O31" s="5" t="s">
        <v>196</v>
      </c>
      <c r="P31" s="5" t="s">
        <v>196</v>
      </c>
      <c r="Q31" s="5" t="s">
        <v>196</v>
      </c>
      <c r="R31" s="60" t="s">
        <v>196</v>
      </c>
      <c r="S31" s="65">
        <f>D31+G31</f>
        <v>4</v>
      </c>
      <c r="T31" s="65">
        <f>E31+H31</f>
        <v>3</v>
      </c>
      <c r="U31" s="70">
        <f>(T31-S31)/S31</f>
        <v>-0.25</v>
      </c>
    </row>
    <row r="32" spans="2:21" s="24" customFormat="1" ht="69" customHeight="1" thickBot="1" thickTop="1">
      <c r="B32" s="6">
        <v>6</v>
      </c>
      <c r="C32" s="26" t="s">
        <v>119</v>
      </c>
      <c r="D32" s="5">
        <v>1</v>
      </c>
      <c r="E32" s="5">
        <v>1</v>
      </c>
      <c r="F32" s="5">
        <f>(E32-D32)/D32</f>
        <v>0</v>
      </c>
      <c r="G32" s="5">
        <v>3</v>
      </c>
      <c r="H32" s="5">
        <v>1</v>
      </c>
      <c r="I32" s="58">
        <f>(H32-G32)/G32</f>
        <v>-0.6666666666666666</v>
      </c>
      <c r="J32" s="5" t="s">
        <v>196</v>
      </c>
      <c r="K32" s="5" t="s">
        <v>196</v>
      </c>
      <c r="L32" s="5" t="s">
        <v>196</v>
      </c>
      <c r="M32" s="5" t="s">
        <v>196</v>
      </c>
      <c r="N32" s="5" t="s">
        <v>196</v>
      </c>
      <c r="O32" s="5" t="s">
        <v>196</v>
      </c>
      <c r="P32" s="5" t="s">
        <v>196</v>
      </c>
      <c r="Q32" s="5" t="s">
        <v>196</v>
      </c>
      <c r="R32" s="60" t="s">
        <v>196</v>
      </c>
      <c r="S32" s="67">
        <f>D32+G32</f>
        <v>4</v>
      </c>
      <c r="T32" s="67">
        <f>E32+H32</f>
        <v>2</v>
      </c>
      <c r="U32" s="70">
        <f>(T32-S32)/S32</f>
        <v>-0.5</v>
      </c>
    </row>
    <row r="33" spans="2:21" s="24" customFormat="1" ht="132.75" customHeight="1" thickBot="1">
      <c r="B33" s="6">
        <v>7</v>
      </c>
      <c r="C33" s="26" t="s">
        <v>120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60">
        <v>0</v>
      </c>
      <c r="S33" s="67">
        <v>0</v>
      </c>
      <c r="T33" s="67">
        <v>0</v>
      </c>
      <c r="U33" s="73" t="s">
        <v>196</v>
      </c>
    </row>
    <row r="34" spans="2:21" s="24" customFormat="1" ht="16.5" customHeight="1" thickBot="1" thickTop="1">
      <c r="B34" s="25" t="s">
        <v>125</v>
      </c>
      <c r="C34" s="5" t="s">
        <v>115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 t="s">
        <v>196</v>
      </c>
      <c r="K34" s="5" t="s">
        <v>196</v>
      </c>
      <c r="L34" s="5" t="s">
        <v>196</v>
      </c>
      <c r="M34" s="5" t="s">
        <v>196</v>
      </c>
      <c r="N34" s="5" t="s">
        <v>196</v>
      </c>
      <c r="O34" s="5" t="s">
        <v>196</v>
      </c>
      <c r="P34" s="5" t="s">
        <v>196</v>
      </c>
      <c r="Q34" s="5" t="s">
        <v>196</v>
      </c>
      <c r="R34" s="60" t="s">
        <v>196</v>
      </c>
      <c r="S34" s="68">
        <v>0</v>
      </c>
      <c r="T34" s="68">
        <v>0</v>
      </c>
      <c r="U34" s="75">
        <v>0</v>
      </c>
    </row>
    <row r="35" spans="2:21" s="24" customFormat="1" ht="15.75" customHeight="1" thickBot="1" thickTop="1">
      <c r="B35" s="25" t="s">
        <v>126</v>
      </c>
      <c r="C35" s="5" t="s">
        <v>121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 t="s">
        <v>196</v>
      </c>
      <c r="K35" s="5" t="s">
        <v>196</v>
      </c>
      <c r="L35" s="5" t="s">
        <v>196</v>
      </c>
      <c r="M35" s="5" t="s">
        <v>196</v>
      </c>
      <c r="N35" s="5" t="s">
        <v>196</v>
      </c>
      <c r="O35" s="5" t="s">
        <v>196</v>
      </c>
      <c r="P35" s="5" t="s">
        <v>196</v>
      </c>
      <c r="Q35" s="5" t="s">
        <v>196</v>
      </c>
      <c r="R35" s="60" t="s">
        <v>196</v>
      </c>
      <c r="S35" s="65">
        <v>0</v>
      </c>
      <c r="T35" s="65">
        <v>0</v>
      </c>
      <c r="U35" s="76">
        <v>0</v>
      </c>
    </row>
    <row r="36" spans="2:21" s="24" customFormat="1" ht="16.5" customHeight="1" thickTop="1">
      <c r="B36" s="139">
        <v>8</v>
      </c>
      <c r="C36" s="28" t="s">
        <v>122</v>
      </c>
      <c r="D36" s="162">
        <v>29</v>
      </c>
      <c r="E36" s="164">
        <v>93</v>
      </c>
      <c r="F36" s="166">
        <f>(E36-D36)/D36</f>
        <v>2.206896551724138</v>
      </c>
      <c r="G36" s="164">
        <v>21.7</v>
      </c>
      <c r="H36" s="164">
        <v>231</v>
      </c>
      <c r="I36" s="166">
        <f>(231-21.7)/21.7</f>
        <v>9.645161290322582</v>
      </c>
      <c r="J36" s="139" t="s">
        <v>196</v>
      </c>
      <c r="K36" s="139" t="s">
        <v>196</v>
      </c>
      <c r="L36" s="139" t="s">
        <v>196</v>
      </c>
      <c r="M36" s="139" t="s">
        <v>196</v>
      </c>
      <c r="N36" s="139" t="s">
        <v>196</v>
      </c>
      <c r="O36" s="139" t="s">
        <v>196</v>
      </c>
      <c r="P36" s="139" t="s">
        <v>196</v>
      </c>
      <c r="Q36" s="139" t="s">
        <v>196</v>
      </c>
      <c r="R36" s="139" t="s">
        <v>196</v>
      </c>
      <c r="S36" s="143">
        <f>AVERAGE(D36,G36)</f>
        <v>25.35</v>
      </c>
      <c r="T36" s="143">
        <f>AVERAGE(E36,H36)</f>
        <v>162</v>
      </c>
      <c r="U36" s="149">
        <f>(T36-S36)/S36</f>
        <v>5.390532544378698</v>
      </c>
    </row>
    <row r="37" spans="2:21" s="24" customFormat="1" ht="83.25" customHeight="1" thickBot="1">
      <c r="B37" s="140"/>
      <c r="C37" s="26" t="s">
        <v>123</v>
      </c>
      <c r="D37" s="163"/>
      <c r="E37" s="165"/>
      <c r="F37" s="167"/>
      <c r="G37" s="165"/>
      <c r="H37" s="165"/>
      <c r="I37" s="167"/>
      <c r="J37" s="140"/>
      <c r="K37" s="140"/>
      <c r="L37" s="140"/>
      <c r="M37" s="140" t="s">
        <v>196</v>
      </c>
      <c r="N37" s="140" t="s">
        <v>196</v>
      </c>
      <c r="O37" s="140" t="s">
        <v>196</v>
      </c>
      <c r="P37" s="140" t="s">
        <v>196</v>
      </c>
      <c r="Q37" s="140" t="s">
        <v>196</v>
      </c>
      <c r="R37" s="140" t="s">
        <v>196</v>
      </c>
      <c r="S37" s="144"/>
      <c r="T37" s="144"/>
      <c r="U37" s="150"/>
    </row>
  </sheetData>
  <sheetProtection/>
  <mergeCells count="49">
    <mergeCell ref="K36:K37"/>
    <mergeCell ref="L36:L37"/>
    <mergeCell ref="N36:N37"/>
    <mergeCell ref="I36:I37"/>
    <mergeCell ref="G22:G23"/>
    <mergeCell ref="D21:F21"/>
    <mergeCell ref="F36:F37"/>
    <mergeCell ref="G36:G37"/>
    <mergeCell ref="H36:H37"/>
    <mergeCell ref="P36:P37"/>
    <mergeCell ref="B13:E13"/>
    <mergeCell ref="B15:K15"/>
    <mergeCell ref="B17:D17"/>
    <mergeCell ref="M22:M23"/>
    <mergeCell ref="O22:O23"/>
    <mergeCell ref="J36:J37"/>
    <mergeCell ref="B36:B37"/>
    <mergeCell ref="D36:D37"/>
    <mergeCell ref="E36:E37"/>
    <mergeCell ref="S20:U21"/>
    <mergeCell ref="B20:B23"/>
    <mergeCell ref="C20:C23"/>
    <mergeCell ref="D20:R20"/>
    <mergeCell ref="D22:D23"/>
    <mergeCell ref="F22:F23"/>
    <mergeCell ref="G21:I21"/>
    <mergeCell ref="J21:L21"/>
    <mergeCell ref="M21:O21"/>
    <mergeCell ref="S22:S23"/>
    <mergeCell ref="O36:O37"/>
    <mergeCell ref="S36:S37"/>
    <mergeCell ref="M36:M37"/>
    <mergeCell ref="T22:T23"/>
    <mergeCell ref="U22:U23"/>
    <mergeCell ref="T36:T37"/>
    <mergeCell ref="U36:U37"/>
    <mergeCell ref="Q36:Q37"/>
    <mergeCell ref="R36:R37"/>
    <mergeCell ref="R22:R23"/>
    <mergeCell ref="B2:L2"/>
    <mergeCell ref="B12:L12"/>
    <mergeCell ref="B14:L14"/>
    <mergeCell ref="B16:L16"/>
    <mergeCell ref="B18:L18"/>
    <mergeCell ref="P22:P23"/>
    <mergeCell ref="I22:I23"/>
    <mergeCell ref="J22:J23"/>
    <mergeCell ref="L22:L23"/>
    <mergeCell ref="P21:R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2"/>
  <sheetViews>
    <sheetView zoomScale="84" zoomScaleNormal="84" zoomScalePageLayoutView="0" workbookViewId="0" topLeftCell="A1">
      <selection activeCell="R14" sqref="R14"/>
    </sheetView>
  </sheetViews>
  <sheetFormatPr defaultColWidth="9.140625" defaultRowHeight="15"/>
  <cols>
    <col min="2" max="2" width="29.421875" style="0" customWidth="1"/>
    <col min="3" max="3" width="13.00390625" style="0" customWidth="1"/>
    <col min="4" max="18" width="10.7109375" style="0" customWidth="1"/>
  </cols>
  <sheetData>
    <row r="2" spans="2:14" s="37" customFormat="1" ht="70.5" customHeight="1">
      <c r="B2" s="101" t="s">
        <v>31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36"/>
      <c r="N2" s="36"/>
    </row>
    <row r="3" s="37" customFormat="1" ht="14.25">
      <c r="H3" s="37" t="s">
        <v>33</v>
      </c>
    </row>
    <row r="4" s="37" customFormat="1" ht="14.25">
      <c r="H4" s="37" t="s">
        <v>34</v>
      </c>
    </row>
    <row r="5" s="37" customFormat="1" ht="14.25">
      <c r="H5" s="37" t="s">
        <v>35</v>
      </c>
    </row>
    <row r="6" s="37" customFormat="1" ht="14.25">
      <c r="H6" s="37" t="s">
        <v>36</v>
      </c>
    </row>
    <row r="7" s="37" customFormat="1" ht="14.25">
      <c r="H7" s="37" t="s">
        <v>37</v>
      </c>
    </row>
    <row r="8" s="37" customFormat="1" ht="14.25"/>
    <row r="9" s="37" customFormat="1" ht="14.25"/>
    <row r="10" s="37" customFormat="1" ht="15">
      <c r="B10" s="38" t="s">
        <v>98</v>
      </c>
    </row>
    <row r="11" s="37" customFormat="1" ht="14.25"/>
    <row r="12" spans="2:12" s="37" customFormat="1" ht="72.75" customHeight="1">
      <c r="B12" s="122" t="s">
        <v>124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</row>
    <row r="13" spans="2:12" ht="93.75" customHeight="1">
      <c r="B13" s="113" t="s">
        <v>233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2:12" s="24" customFormat="1" ht="30" customHeight="1"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</row>
    <row r="15" spans="2:12" s="24" customFormat="1" ht="12.75">
      <c r="B15" s="168"/>
      <c r="C15" s="168"/>
      <c r="D15" s="168"/>
      <c r="E15" s="59"/>
      <c r="F15" s="59"/>
      <c r="G15" s="59"/>
      <c r="H15" s="59"/>
      <c r="I15" s="59"/>
      <c r="J15" s="59"/>
      <c r="K15" s="59"/>
      <c r="L15" s="59"/>
    </row>
    <row r="16" spans="2:12" s="24" customFormat="1" ht="12.75">
      <c r="B16" s="59"/>
      <c r="C16" s="59"/>
      <c r="D16" s="59"/>
      <c r="E16" s="77"/>
      <c r="F16" s="77"/>
      <c r="G16" s="77"/>
      <c r="H16" s="77"/>
      <c r="I16" s="77"/>
      <c r="J16" s="77"/>
      <c r="K16" s="77"/>
      <c r="L16" s="77"/>
    </row>
    <row r="17" spans="2:12" s="24" customFormat="1" ht="12.75">
      <c r="B17" s="59"/>
      <c r="C17" s="168"/>
      <c r="D17" s="59"/>
      <c r="E17" s="77"/>
      <c r="F17" s="77"/>
      <c r="G17" s="77"/>
      <c r="H17" s="77"/>
      <c r="I17" s="77"/>
      <c r="J17" s="77"/>
      <c r="K17" s="77"/>
      <c r="L17" s="77"/>
    </row>
    <row r="18" spans="2:12" s="24" customFormat="1" ht="12.75">
      <c r="B18" s="59"/>
      <c r="C18" s="168"/>
      <c r="D18" s="59"/>
      <c r="E18" s="77"/>
      <c r="F18" s="77"/>
      <c r="G18" s="77"/>
      <c r="H18" s="77"/>
      <c r="I18" s="77"/>
      <c r="J18" s="77"/>
      <c r="K18" s="77"/>
      <c r="L18" s="77"/>
    </row>
    <row r="19" spans="2:12" s="24" customFormat="1" ht="12.75">
      <c r="B19" s="78"/>
      <c r="C19" s="168"/>
      <c r="D19" s="59"/>
      <c r="E19" s="77"/>
      <c r="F19" s="77"/>
      <c r="G19" s="77"/>
      <c r="H19" s="77"/>
      <c r="I19" s="77"/>
      <c r="J19" s="77"/>
      <c r="K19" s="77"/>
      <c r="L19" s="77"/>
    </row>
    <row r="20" spans="2:12" s="24" customFormat="1" ht="12.75">
      <c r="B20" s="78"/>
      <c r="C20" s="168"/>
      <c r="D20" s="59"/>
      <c r="E20" s="77"/>
      <c r="F20" s="77"/>
      <c r="G20" s="77"/>
      <c r="H20" s="77"/>
      <c r="I20" s="77"/>
      <c r="J20" s="77"/>
      <c r="K20" s="77"/>
      <c r="L20" s="77"/>
    </row>
    <row r="21" spans="2:12" s="24" customFormat="1" ht="12.75">
      <c r="B21" s="168"/>
      <c r="C21" s="168"/>
      <c r="D21" s="59"/>
      <c r="E21" s="77"/>
      <c r="F21" s="77"/>
      <c r="G21" s="77"/>
      <c r="H21" s="77"/>
      <c r="I21" s="77"/>
      <c r="J21" s="77"/>
      <c r="K21" s="77"/>
      <c r="L21" s="77"/>
    </row>
    <row r="22" spans="2:12" s="24" customFormat="1" ht="12.75">
      <c r="B22" s="168"/>
      <c r="C22" s="168"/>
      <c r="D22" s="59"/>
      <c r="E22" s="77"/>
      <c r="F22" s="77"/>
      <c r="G22" s="77"/>
      <c r="H22" s="77"/>
      <c r="I22" s="77"/>
      <c r="J22" s="77"/>
      <c r="K22" s="77"/>
      <c r="L22" s="77"/>
    </row>
    <row r="23" spans="2:12" s="24" customFormat="1" ht="12.75">
      <c r="B23" s="168"/>
      <c r="C23" s="168"/>
      <c r="D23" s="59"/>
      <c r="E23" s="77"/>
      <c r="F23" s="77"/>
      <c r="G23" s="77"/>
      <c r="H23" s="77"/>
      <c r="I23" s="77"/>
      <c r="J23" s="77"/>
      <c r="K23" s="77"/>
      <c r="L23" s="77"/>
    </row>
    <row r="24" spans="2:12" s="24" customFormat="1" ht="12.75">
      <c r="B24" s="168"/>
      <c r="C24" s="168"/>
      <c r="D24" s="59"/>
      <c r="E24" s="77"/>
      <c r="F24" s="77"/>
      <c r="G24" s="77"/>
      <c r="H24" s="77"/>
      <c r="I24" s="77"/>
      <c r="J24" s="77"/>
      <c r="K24" s="77"/>
      <c r="L24" s="77"/>
    </row>
    <row r="25" spans="2:12" s="24" customFormat="1" ht="12.75">
      <c r="B25" s="168"/>
      <c r="C25" s="168"/>
      <c r="D25" s="59"/>
      <c r="E25" s="77"/>
      <c r="F25" s="77"/>
      <c r="G25" s="77"/>
      <c r="H25" s="77"/>
      <c r="I25" s="77"/>
      <c r="J25" s="77"/>
      <c r="K25" s="77"/>
      <c r="L25" s="77"/>
    </row>
    <row r="26" spans="2:12" s="24" customFormat="1" ht="12.75">
      <c r="B26" s="168"/>
      <c r="C26" s="168"/>
      <c r="D26" s="59"/>
      <c r="E26" s="77"/>
      <c r="F26" s="77"/>
      <c r="G26" s="77"/>
      <c r="H26" s="77"/>
      <c r="I26" s="77"/>
      <c r="J26" s="77"/>
      <c r="K26" s="77"/>
      <c r="L26" s="77"/>
    </row>
    <row r="27" spans="2:12" s="24" customFormat="1" ht="12.75">
      <c r="B27" s="168"/>
      <c r="C27" s="168"/>
      <c r="D27" s="59"/>
      <c r="E27" s="77"/>
      <c r="F27" s="77"/>
      <c r="G27" s="77"/>
      <c r="H27" s="77"/>
      <c r="I27" s="77"/>
      <c r="J27" s="77"/>
      <c r="K27" s="77"/>
      <c r="L27" s="77"/>
    </row>
    <row r="28" spans="2:12" s="24" customFormat="1" ht="12.75">
      <c r="B28" s="168"/>
      <c r="C28" s="168"/>
      <c r="D28" s="59"/>
      <c r="E28" s="77"/>
      <c r="F28" s="77"/>
      <c r="G28" s="77"/>
      <c r="H28" s="77"/>
      <c r="I28" s="77"/>
      <c r="J28" s="77"/>
      <c r="K28" s="77"/>
      <c r="L28" s="77"/>
    </row>
    <row r="29" spans="2:12" s="24" customFormat="1" ht="12.75">
      <c r="B29" s="168"/>
      <c r="C29" s="168"/>
      <c r="D29" s="59"/>
      <c r="E29" s="77"/>
      <c r="F29" s="77"/>
      <c r="G29" s="77"/>
      <c r="H29" s="77"/>
      <c r="I29" s="77"/>
      <c r="J29" s="77"/>
      <c r="K29" s="77"/>
      <c r="L29" s="77"/>
    </row>
    <row r="30" spans="2:12" s="24" customFormat="1" ht="12.75">
      <c r="B30" s="168"/>
      <c r="C30" s="168"/>
      <c r="D30" s="59"/>
      <c r="E30" s="77"/>
      <c r="F30" s="77"/>
      <c r="G30" s="77"/>
      <c r="H30" s="77"/>
      <c r="I30" s="77"/>
      <c r="J30" s="77"/>
      <c r="K30" s="77"/>
      <c r="L30" s="77"/>
    </row>
    <row r="31" spans="2:12" s="24" customFormat="1" ht="12.75">
      <c r="B31" s="168"/>
      <c r="C31" s="168"/>
      <c r="D31" s="59"/>
      <c r="E31" s="77"/>
      <c r="F31" s="77"/>
      <c r="G31" s="77"/>
      <c r="H31" s="77"/>
      <c r="I31" s="77"/>
      <c r="J31" s="77"/>
      <c r="K31" s="77"/>
      <c r="L31" s="77"/>
    </row>
    <row r="32" spans="2:12" s="24" customFormat="1" ht="12.75">
      <c r="B32" s="168"/>
      <c r="C32" s="168"/>
      <c r="D32" s="59"/>
      <c r="E32" s="77"/>
      <c r="F32" s="77"/>
      <c r="G32" s="77"/>
      <c r="H32" s="77"/>
      <c r="I32" s="77"/>
      <c r="J32" s="77"/>
      <c r="K32" s="77"/>
      <c r="L32" s="77"/>
    </row>
  </sheetData>
  <sheetProtection/>
  <mergeCells count="20">
    <mergeCell ref="B21:B24"/>
    <mergeCell ref="C21:C22"/>
    <mergeCell ref="C23:C24"/>
    <mergeCell ref="B12:L12"/>
    <mergeCell ref="B14:D14"/>
    <mergeCell ref="E14:F14"/>
    <mergeCell ref="G14:H14"/>
    <mergeCell ref="I14:J14"/>
    <mergeCell ref="K14:L14"/>
    <mergeCell ref="B13:L13"/>
    <mergeCell ref="B2:L2"/>
    <mergeCell ref="B25:B28"/>
    <mergeCell ref="C25:C26"/>
    <mergeCell ref="C27:C28"/>
    <mergeCell ref="B29:B32"/>
    <mergeCell ref="C29:C30"/>
    <mergeCell ref="C31:C32"/>
    <mergeCell ref="B15:D15"/>
    <mergeCell ref="C17:C18"/>
    <mergeCell ref="C19:C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R46"/>
  <sheetViews>
    <sheetView zoomScale="87" zoomScaleNormal="87" zoomScalePageLayoutView="0" workbookViewId="0" topLeftCell="A31">
      <selection activeCell="G57" sqref="G57"/>
    </sheetView>
  </sheetViews>
  <sheetFormatPr defaultColWidth="9.140625" defaultRowHeight="15"/>
  <cols>
    <col min="2" max="2" width="11.28125" style="0" bestFit="1" customWidth="1"/>
    <col min="3" max="3" width="33.421875" style="0" customWidth="1"/>
    <col min="4" max="5" width="12.7109375" style="0" customWidth="1"/>
    <col min="6" max="6" width="20.28125" style="0" customWidth="1"/>
    <col min="7" max="18" width="12.7109375" style="0" customWidth="1"/>
  </cols>
  <sheetData>
    <row r="2" spans="2:15" s="37" customFormat="1" ht="78.75" customHeight="1">
      <c r="B2" s="101" t="s">
        <v>31</v>
      </c>
      <c r="C2" s="101"/>
      <c r="D2" s="101"/>
      <c r="E2" s="101"/>
      <c r="F2" s="101"/>
      <c r="G2" s="101"/>
      <c r="H2" s="101"/>
      <c r="I2" s="101"/>
      <c r="J2" s="36"/>
      <c r="K2" s="36"/>
      <c r="L2" s="36"/>
      <c r="M2" s="36"/>
      <c r="N2" s="36"/>
      <c r="O2" s="36"/>
    </row>
    <row r="3" s="37" customFormat="1" ht="14.25">
      <c r="E3" s="37" t="s">
        <v>33</v>
      </c>
    </row>
    <row r="4" s="37" customFormat="1" ht="14.25">
      <c r="E4" s="37" t="s">
        <v>34</v>
      </c>
    </row>
    <row r="5" s="37" customFormat="1" ht="14.25">
      <c r="E5" s="37" t="s">
        <v>35</v>
      </c>
    </row>
    <row r="6" s="37" customFormat="1" ht="14.25">
      <c r="E6" s="37" t="s">
        <v>36</v>
      </c>
    </row>
    <row r="7" s="37" customFormat="1" ht="14.25">
      <c r="E7" s="37" t="s">
        <v>37</v>
      </c>
    </row>
    <row r="8" s="37" customFormat="1" ht="14.25"/>
    <row r="9" s="37" customFormat="1" ht="14.25"/>
    <row r="10" s="37" customFormat="1" ht="15">
      <c r="B10" s="38" t="s">
        <v>129</v>
      </c>
    </row>
    <row r="11" s="37" customFormat="1" ht="14.25"/>
    <row r="12" spans="2:9" s="37" customFormat="1" ht="99" customHeight="1">
      <c r="B12" s="122" t="s">
        <v>130</v>
      </c>
      <c r="C12" s="122"/>
      <c r="D12" s="122"/>
      <c r="E12" s="122"/>
      <c r="F12" s="122"/>
      <c r="G12" s="122"/>
      <c r="H12" s="122"/>
      <c r="I12" s="122"/>
    </row>
    <row r="13" ht="15.75" thickBot="1"/>
    <row r="14" spans="2:18" ht="29.25" customHeight="1" thickBot="1">
      <c r="B14" s="169" t="s">
        <v>1</v>
      </c>
      <c r="C14" s="169" t="s">
        <v>131</v>
      </c>
      <c r="D14" s="173" t="s">
        <v>132</v>
      </c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5"/>
    </row>
    <row r="15" spans="2:18" ht="45" customHeight="1" thickBot="1">
      <c r="B15" s="170"/>
      <c r="C15" s="170"/>
      <c r="D15" s="173" t="s">
        <v>133</v>
      </c>
      <c r="E15" s="174"/>
      <c r="F15" s="175"/>
      <c r="G15" s="173" t="s">
        <v>134</v>
      </c>
      <c r="H15" s="174"/>
      <c r="I15" s="175"/>
      <c r="J15" s="173" t="s">
        <v>135</v>
      </c>
      <c r="K15" s="174"/>
      <c r="L15" s="175"/>
      <c r="M15" s="173" t="s">
        <v>136</v>
      </c>
      <c r="N15" s="174"/>
      <c r="O15" s="175"/>
      <c r="P15" s="173" t="s">
        <v>15</v>
      </c>
      <c r="Q15" s="174"/>
      <c r="R15" s="175"/>
    </row>
    <row r="16" spans="2:18" ht="19.5" customHeight="1">
      <c r="B16" s="171"/>
      <c r="C16" s="171"/>
      <c r="D16" s="169" t="s">
        <v>48</v>
      </c>
      <c r="E16" s="32" t="s">
        <v>1</v>
      </c>
      <c r="F16" s="169" t="s">
        <v>111</v>
      </c>
      <c r="G16" s="169" t="s">
        <v>48</v>
      </c>
      <c r="H16" s="32" t="s">
        <v>1</v>
      </c>
      <c r="I16" s="169" t="s">
        <v>111</v>
      </c>
      <c r="J16" s="169" t="s">
        <v>48</v>
      </c>
      <c r="K16" s="32" t="s">
        <v>1</v>
      </c>
      <c r="L16" s="169" t="s">
        <v>111</v>
      </c>
      <c r="M16" s="169" t="s">
        <v>48</v>
      </c>
      <c r="N16" s="32" t="s">
        <v>1</v>
      </c>
      <c r="O16" s="169" t="s">
        <v>111</v>
      </c>
      <c r="P16" s="169" t="s">
        <v>48</v>
      </c>
      <c r="Q16" s="32" t="s">
        <v>1</v>
      </c>
      <c r="R16" s="169" t="s">
        <v>111</v>
      </c>
    </row>
    <row r="17" spans="2:18" ht="29.25" thickBot="1">
      <c r="B17" s="172"/>
      <c r="C17" s="172"/>
      <c r="D17" s="170"/>
      <c r="E17" s="29" t="s">
        <v>110</v>
      </c>
      <c r="F17" s="170"/>
      <c r="G17" s="170"/>
      <c r="H17" s="29" t="s">
        <v>110</v>
      </c>
      <c r="I17" s="170"/>
      <c r="J17" s="170"/>
      <c r="K17" s="29" t="s">
        <v>110</v>
      </c>
      <c r="L17" s="170"/>
      <c r="M17" s="170"/>
      <c r="N17" s="29" t="s">
        <v>110</v>
      </c>
      <c r="O17" s="170"/>
      <c r="P17" s="170"/>
      <c r="Q17" s="29" t="s">
        <v>110</v>
      </c>
      <c r="R17" s="170"/>
    </row>
    <row r="18" spans="2:18" ht="15.75" thickBot="1">
      <c r="B18" s="30">
        <v>1</v>
      </c>
      <c r="C18" s="29">
        <v>2</v>
      </c>
      <c r="D18" s="29">
        <v>3</v>
      </c>
      <c r="E18" s="29">
        <v>4</v>
      </c>
      <c r="F18" s="29">
        <v>5</v>
      </c>
      <c r="G18" s="29">
        <v>6</v>
      </c>
      <c r="H18" s="29">
        <v>7</v>
      </c>
      <c r="I18" s="29">
        <v>8</v>
      </c>
      <c r="J18" s="29">
        <v>9</v>
      </c>
      <c r="K18" s="29">
        <v>10</v>
      </c>
      <c r="L18" s="29">
        <v>11</v>
      </c>
      <c r="M18" s="29">
        <v>12</v>
      </c>
      <c r="N18" s="29">
        <v>13</v>
      </c>
      <c r="O18" s="29">
        <v>14</v>
      </c>
      <c r="P18" s="29">
        <v>15</v>
      </c>
      <c r="Q18" s="29">
        <v>16</v>
      </c>
      <c r="R18" s="29">
        <v>17</v>
      </c>
    </row>
    <row r="19" spans="2:18" ht="29.25" thickBot="1">
      <c r="B19" s="30">
        <v>1</v>
      </c>
      <c r="C19" s="35" t="s">
        <v>137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</row>
    <row r="20" spans="2:18" ht="29.25" thickBot="1">
      <c r="B20" s="33" t="s">
        <v>61</v>
      </c>
      <c r="C20" s="35" t="s">
        <v>138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</row>
    <row r="21" spans="2:18" ht="43.5" thickBot="1">
      <c r="B21" s="33" t="s">
        <v>62</v>
      </c>
      <c r="C21" s="35" t="s">
        <v>139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</row>
    <row r="22" spans="2:18" ht="29.25" thickBot="1">
      <c r="B22" s="33" t="s">
        <v>63</v>
      </c>
      <c r="C22" s="35" t="s">
        <v>140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2:18" ht="15.75" thickBot="1">
      <c r="B23" s="33" t="s">
        <v>64</v>
      </c>
      <c r="C23" s="35" t="s">
        <v>141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</row>
    <row r="24" spans="2:18" ht="29.25" thickBot="1">
      <c r="B24" s="33" t="s">
        <v>153</v>
      </c>
      <c r="C24" s="35" t="s">
        <v>142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</row>
    <row r="25" spans="2:18" ht="15.75" thickBot="1">
      <c r="B25" s="33" t="s">
        <v>154</v>
      </c>
      <c r="C25" s="35" t="s">
        <v>143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</row>
    <row r="26" spans="2:18" ht="15.75" thickBot="1">
      <c r="B26" s="30">
        <v>2</v>
      </c>
      <c r="C26" s="35" t="s">
        <v>144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</row>
    <row r="27" spans="2:18" ht="43.5" thickBot="1">
      <c r="B27" s="33" t="s">
        <v>65</v>
      </c>
      <c r="C27" s="35" t="s">
        <v>145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</row>
    <row r="28" spans="2:18" ht="29.25" thickBot="1">
      <c r="B28" s="34" t="s">
        <v>157</v>
      </c>
      <c r="C28" s="35" t="s">
        <v>146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</row>
    <row r="29" spans="2:18" ht="29.25" thickBot="1">
      <c r="B29" s="34" t="s">
        <v>158</v>
      </c>
      <c r="C29" s="35" t="s">
        <v>147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2:18" ht="43.5" thickBot="1">
      <c r="B30" s="33" t="s">
        <v>66</v>
      </c>
      <c r="C30" s="35" t="s">
        <v>139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2:18" ht="29.25" thickBot="1">
      <c r="B31" s="33" t="s">
        <v>67</v>
      </c>
      <c r="C31" s="35" t="s">
        <v>140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</row>
    <row r="32" spans="2:18" ht="15.75" thickBot="1">
      <c r="B32" s="33" t="s">
        <v>68</v>
      </c>
      <c r="C32" s="35" t="s">
        <v>141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</row>
    <row r="33" spans="2:18" ht="52.5" customHeight="1" thickBot="1">
      <c r="B33" s="33" t="s">
        <v>155</v>
      </c>
      <c r="C33" s="35" t="s">
        <v>148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</row>
    <row r="34" spans="2:18" ht="15.75" thickBot="1">
      <c r="B34" s="33" t="s">
        <v>156</v>
      </c>
      <c r="C34" s="35" t="s">
        <v>143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</row>
    <row r="35" spans="2:18" ht="15.75" thickBot="1">
      <c r="B35" s="30">
        <v>3</v>
      </c>
      <c r="C35" s="35" t="s">
        <v>149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</row>
    <row r="36" spans="2:18" ht="49.5" customHeight="1" thickBot="1">
      <c r="B36" s="33" t="s">
        <v>69</v>
      </c>
      <c r="C36" s="35" t="s">
        <v>150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</row>
    <row r="37" spans="2:18" ht="49.5" customHeight="1" thickBot="1">
      <c r="B37" s="33" t="s">
        <v>70</v>
      </c>
      <c r="C37" s="35" t="s">
        <v>151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</row>
    <row r="38" spans="2:18" ht="35.25" customHeight="1" thickBot="1">
      <c r="B38" s="33" t="s">
        <v>71</v>
      </c>
      <c r="C38" s="35" t="s">
        <v>152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</row>
    <row r="39" spans="2:18" ht="15.75" thickBot="1">
      <c r="B39" s="33" t="s">
        <v>72</v>
      </c>
      <c r="C39" s="35" t="s">
        <v>143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</row>
    <row r="41" spans="2:9" ht="15">
      <c r="B41" s="122" t="s">
        <v>159</v>
      </c>
      <c r="C41" s="122"/>
      <c r="D41" s="122"/>
      <c r="E41" s="122"/>
      <c r="F41" s="122"/>
      <c r="G41" s="122"/>
      <c r="H41" s="122"/>
      <c r="I41" s="122"/>
    </row>
    <row r="42" ht="15.75" thickBot="1"/>
    <row r="43" spans="2:12" ht="210.75" thickBot="1">
      <c r="B43" s="40" t="s">
        <v>1</v>
      </c>
      <c r="C43" s="10" t="s">
        <v>160</v>
      </c>
      <c r="D43" s="10" t="s">
        <v>161</v>
      </c>
      <c r="E43" s="10" t="s">
        <v>162</v>
      </c>
      <c r="F43" s="10" t="s">
        <v>163</v>
      </c>
      <c r="G43" s="10" t="s">
        <v>164</v>
      </c>
      <c r="H43" s="10" t="s">
        <v>165</v>
      </c>
      <c r="I43" s="10" t="s">
        <v>166</v>
      </c>
      <c r="J43" s="10" t="s">
        <v>167</v>
      </c>
      <c r="K43" s="10" t="s">
        <v>168</v>
      </c>
      <c r="L43" s="10" t="s">
        <v>169</v>
      </c>
    </row>
    <row r="44" spans="2:12" ht="15.75" thickBot="1">
      <c r="B44" s="11">
        <v>1</v>
      </c>
      <c r="C44" s="9">
        <v>2</v>
      </c>
      <c r="D44" s="9">
        <v>3</v>
      </c>
      <c r="E44" s="9">
        <v>4</v>
      </c>
      <c r="F44" s="9">
        <v>5</v>
      </c>
      <c r="G44" s="9">
        <v>6</v>
      </c>
      <c r="H44" s="9">
        <v>7</v>
      </c>
      <c r="I44" s="9">
        <v>8</v>
      </c>
      <c r="J44" s="9">
        <v>9</v>
      </c>
      <c r="K44" s="9">
        <v>10</v>
      </c>
      <c r="L44" s="9">
        <v>11</v>
      </c>
    </row>
    <row r="45" spans="2:12" ht="26.25" thickBot="1">
      <c r="B45" s="11">
        <v>1</v>
      </c>
      <c r="C45" s="16" t="s">
        <v>196</v>
      </c>
      <c r="D45" s="16" t="s">
        <v>196</v>
      </c>
      <c r="E45" s="16" t="s">
        <v>196</v>
      </c>
      <c r="F45" s="79" t="s">
        <v>221</v>
      </c>
      <c r="G45" s="16" t="s">
        <v>196</v>
      </c>
      <c r="H45" s="16" t="s">
        <v>196</v>
      </c>
      <c r="I45" s="16" t="s">
        <v>196</v>
      </c>
      <c r="J45" s="16" t="s">
        <v>196</v>
      </c>
      <c r="K45" s="16" t="s">
        <v>196</v>
      </c>
      <c r="L45" s="16" t="s">
        <v>196</v>
      </c>
    </row>
    <row r="46" spans="2:12" ht="15.75" thickBot="1">
      <c r="B46" s="11">
        <v>2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</row>
  </sheetData>
  <sheetProtection/>
  <mergeCells count="23">
    <mergeCell ref="B2:I2"/>
    <mergeCell ref="B12:I12"/>
    <mergeCell ref="B14:B15"/>
    <mergeCell ref="C14:C15"/>
    <mergeCell ref="D14:R14"/>
    <mergeCell ref="D15:F15"/>
    <mergeCell ref="G15:I15"/>
    <mergeCell ref="J15:L15"/>
    <mergeCell ref="M15:O15"/>
    <mergeCell ref="P15:R15"/>
    <mergeCell ref="R16:R17"/>
    <mergeCell ref="B16:B17"/>
    <mergeCell ref="C16:C17"/>
    <mergeCell ref="D16:D17"/>
    <mergeCell ref="F16:F17"/>
    <mergeCell ref="G16:G17"/>
    <mergeCell ref="I16:I17"/>
    <mergeCell ref="B41:I41"/>
    <mergeCell ref="J16:J17"/>
    <mergeCell ref="L16:L17"/>
    <mergeCell ref="M16:M17"/>
    <mergeCell ref="O16:O17"/>
    <mergeCell ref="P16:P17"/>
  </mergeCells>
  <hyperlinks>
    <hyperlink ref="F45" r:id="rId1" display="http://electro.vsmpo.ru/, 8-34345-6-31-74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O34"/>
  <sheetViews>
    <sheetView zoomScale="86" zoomScaleNormal="86" zoomScalePageLayoutView="0" workbookViewId="0" topLeftCell="A31">
      <selection activeCell="B27" sqref="B27:G27"/>
    </sheetView>
  </sheetViews>
  <sheetFormatPr defaultColWidth="9.140625" defaultRowHeight="15"/>
  <cols>
    <col min="3" max="3" width="38.57421875" style="0" customWidth="1"/>
    <col min="4" max="4" width="25.00390625" style="0" customWidth="1"/>
    <col min="5" max="5" width="31.28125" style="0" customWidth="1"/>
    <col min="6" max="9" width="15.7109375" style="0" customWidth="1"/>
  </cols>
  <sheetData>
    <row r="2" spans="2:15" s="37" customFormat="1" ht="78.75" customHeight="1">
      <c r="B2" s="101" t="s">
        <v>31</v>
      </c>
      <c r="C2" s="101"/>
      <c r="D2" s="101"/>
      <c r="E2" s="101"/>
      <c r="F2" s="101"/>
      <c r="G2" s="101"/>
      <c r="H2" s="36"/>
      <c r="I2" s="36"/>
      <c r="J2" s="36"/>
      <c r="K2" s="36"/>
      <c r="L2" s="36"/>
      <c r="M2" s="36"/>
      <c r="N2" s="36"/>
      <c r="O2" s="36"/>
    </row>
    <row r="3" s="37" customFormat="1" ht="14.25">
      <c r="E3" s="37" t="s">
        <v>33</v>
      </c>
    </row>
    <row r="4" s="37" customFormat="1" ht="14.25">
      <c r="E4" s="37" t="s">
        <v>34</v>
      </c>
    </row>
    <row r="5" s="37" customFormat="1" ht="14.25">
      <c r="E5" s="37" t="s">
        <v>35</v>
      </c>
    </row>
    <row r="6" s="37" customFormat="1" ht="14.25">
      <c r="E6" s="37" t="s">
        <v>36</v>
      </c>
    </row>
    <row r="7" s="37" customFormat="1" ht="14.25">
      <c r="E7" s="37" t="s">
        <v>37</v>
      </c>
    </row>
    <row r="8" s="37" customFormat="1" ht="14.25"/>
    <row r="9" s="37" customFormat="1" ht="14.25"/>
    <row r="10" s="37" customFormat="1" ht="15">
      <c r="B10" s="38" t="s">
        <v>129</v>
      </c>
    </row>
    <row r="11" s="37" customFormat="1" ht="14.25"/>
    <row r="12" s="37" customFormat="1" ht="14.25"/>
    <row r="13" spans="2:9" s="37" customFormat="1" ht="15" customHeight="1">
      <c r="B13" s="122" t="s">
        <v>170</v>
      </c>
      <c r="C13" s="122"/>
      <c r="D13" s="122"/>
      <c r="E13" s="122"/>
      <c r="F13" s="122"/>
      <c r="G13" s="122"/>
      <c r="H13" s="44"/>
      <c r="I13" s="44"/>
    </row>
    <row r="14" s="37" customFormat="1" ht="15" thickBot="1"/>
    <row r="15" spans="2:5" ht="15.75" thickBot="1">
      <c r="B15" s="40" t="s">
        <v>1</v>
      </c>
      <c r="C15" s="10" t="s">
        <v>171</v>
      </c>
      <c r="D15" s="10" t="s">
        <v>172</v>
      </c>
      <c r="E15" s="41"/>
    </row>
    <row r="16" spans="2:5" ht="45.75" customHeight="1">
      <c r="B16" s="118">
        <v>1</v>
      </c>
      <c r="C16" s="42" t="s">
        <v>173</v>
      </c>
      <c r="D16" s="118" t="s">
        <v>176</v>
      </c>
      <c r="E16" s="118" t="s">
        <v>222</v>
      </c>
    </row>
    <row r="17" spans="2:5" ht="32.25" customHeight="1">
      <c r="B17" s="131"/>
      <c r="C17" s="42" t="s">
        <v>174</v>
      </c>
      <c r="D17" s="131"/>
      <c r="E17" s="131"/>
    </row>
    <row r="18" spans="2:5" ht="36.75" customHeight="1" thickBot="1">
      <c r="B18" s="119"/>
      <c r="C18" s="43" t="s">
        <v>175</v>
      </c>
      <c r="D18" s="119"/>
      <c r="E18" s="119"/>
    </row>
    <row r="19" spans="2:5" ht="51" customHeight="1" thickBot="1">
      <c r="B19" s="11">
        <v>2</v>
      </c>
      <c r="C19" s="43" t="s">
        <v>177</v>
      </c>
      <c r="D19" s="125" t="s">
        <v>223</v>
      </c>
      <c r="E19" s="127"/>
    </row>
    <row r="20" spans="2:5" ht="65.25" customHeight="1" thickBot="1">
      <c r="B20" s="14" t="s">
        <v>65</v>
      </c>
      <c r="C20" s="43" t="s">
        <v>178</v>
      </c>
      <c r="D20" s="125" t="s">
        <v>223</v>
      </c>
      <c r="E20" s="127"/>
    </row>
    <row r="21" spans="2:5" ht="81" customHeight="1" thickBot="1">
      <c r="B21" s="14" t="s">
        <v>66</v>
      </c>
      <c r="C21" s="43" t="s">
        <v>179</v>
      </c>
      <c r="D21" s="125" t="s">
        <v>223</v>
      </c>
      <c r="E21" s="127"/>
    </row>
    <row r="22" spans="2:5" ht="72" customHeight="1" thickBot="1">
      <c r="B22" s="11">
        <v>3</v>
      </c>
      <c r="C22" s="43" t="s">
        <v>180</v>
      </c>
      <c r="D22" s="125" t="s">
        <v>223</v>
      </c>
      <c r="E22" s="127"/>
    </row>
    <row r="23" spans="2:5" ht="76.5" customHeight="1" thickBot="1">
      <c r="B23" s="11">
        <v>4</v>
      </c>
      <c r="C23" s="43" t="s">
        <v>181</v>
      </c>
      <c r="D23" s="125" t="s">
        <v>223</v>
      </c>
      <c r="E23" s="127"/>
    </row>
    <row r="25" spans="2:9" ht="60" customHeight="1">
      <c r="B25" s="122" t="s">
        <v>182</v>
      </c>
      <c r="C25" s="122"/>
      <c r="D25" s="122"/>
      <c r="E25" s="122"/>
      <c r="F25" s="122"/>
      <c r="G25" s="122"/>
      <c r="H25" s="122"/>
      <c r="I25" s="122"/>
    </row>
    <row r="26" spans="2:9" ht="22.5" customHeight="1">
      <c r="B26" s="122" t="s">
        <v>230</v>
      </c>
      <c r="C26" s="122"/>
      <c r="D26" s="122"/>
      <c r="E26" s="122"/>
      <c r="F26" s="122"/>
      <c r="G26" s="39"/>
      <c r="H26" s="39"/>
      <c r="I26" s="39"/>
    </row>
    <row r="27" spans="2:7" ht="45" customHeight="1">
      <c r="B27" s="122" t="s">
        <v>183</v>
      </c>
      <c r="C27" s="122"/>
      <c r="D27" s="122"/>
      <c r="E27" s="122"/>
      <c r="F27" s="122"/>
      <c r="G27" s="122"/>
    </row>
    <row r="28" ht="15">
      <c r="B28" t="s">
        <v>224</v>
      </c>
    </row>
    <row r="29" spans="2:7" ht="334.5" customHeight="1">
      <c r="B29" s="122" t="s">
        <v>184</v>
      </c>
      <c r="C29" s="122"/>
      <c r="D29" s="122"/>
      <c r="E29" s="122"/>
      <c r="F29" s="122"/>
      <c r="G29" s="122"/>
    </row>
    <row r="30" ht="15">
      <c r="B30" t="s">
        <v>225</v>
      </c>
    </row>
    <row r="31" spans="2:7" ht="51.75" customHeight="1">
      <c r="B31" s="122" t="s">
        <v>185</v>
      </c>
      <c r="C31" s="122"/>
      <c r="D31" s="122"/>
      <c r="E31" s="122"/>
      <c r="F31" s="122"/>
      <c r="G31" s="122"/>
    </row>
    <row r="32" ht="15">
      <c r="B32" t="s">
        <v>226</v>
      </c>
    </row>
    <row r="33" spans="2:7" ht="24" customHeight="1">
      <c r="B33" s="122" t="s">
        <v>186</v>
      </c>
      <c r="C33" s="122"/>
      <c r="D33" s="122"/>
      <c r="E33" s="122"/>
      <c r="F33" s="122"/>
      <c r="G33" s="122"/>
    </row>
    <row r="34" ht="15">
      <c r="B34" t="s">
        <v>227</v>
      </c>
    </row>
  </sheetData>
  <sheetProtection/>
  <mergeCells count="17">
    <mergeCell ref="B2:G2"/>
    <mergeCell ref="B13:G13"/>
    <mergeCell ref="B25:G25"/>
    <mergeCell ref="H25:I25"/>
    <mergeCell ref="D19:E19"/>
    <mergeCell ref="D20:E20"/>
    <mergeCell ref="D21:E21"/>
    <mergeCell ref="D22:E22"/>
    <mergeCell ref="D23:E23"/>
    <mergeCell ref="B27:G27"/>
    <mergeCell ref="B29:G29"/>
    <mergeCell ref="B31:G31"/>
    <mergeCell ref="B33:G33"/>
    <mergeCell ref="B16:B18"/>
    <mergeCell ref="D16:D18"/>
    <mergeCell ref="E16:E18"/>
    <mergeCell ref="B26:F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19"/>
  <sheetViews>
    <sheetView tabSelected="1" zoomScale="70" zoomScaleNormal="70" zoomScalePageLayoutView="0" workbookViewId="0" topLeftCell="A1">
      <selection activeCell="N48" sqref="N48"/>
    </sheetView>
  </sheetViews>
  <sheetFormatPr defaultColWidth="9.140625" defaultRowHeight="15"/>
  <cols>
    <col min="1" max="1" width="1.57421875" style="0" customWidth="1"/>
    <col min="31" max="32" width="7.57421875" style="0" customWidth="1"/>
  </cols>
  <sheetData>
    <row r="1" spans="2:16" s="37" customFormat="1" ht="52.5" customHeight="1">
      <c r="B1" s="101" t="s">
        <v>31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="37" customFormat="1" ht="15">
      <c r="B2" s="45"/>
    </row>
    <row r="3" s="37" customFormat="1" ht="14.25">
      <c r="M3" s="37" t="s">
        <v>33</v>
      </c>
    </row>
    <row r="4" s="37" customFormat="1" ht="14.25">
      <c r="M4" s="37" t="s">
        <v>34</v>
      </c>
    </row>
    <row r="5" s="37" customFormat="1" ht="14.25">
      <c r="M5" s="37" t="s">
        <v>35</v>
      </c>
    </row>
    <row r="6" s="37" customFormat="1" ht="14.25">
      <c r="M6" s="37" t="s">
        <v>36</v>
      </c>
    </row>
    <row r="7" s="37" customFormat="1" ht="14.25">
      <c r="M7" s="37" t="s">
        <v>37</v>
      </c>
    </row>
    <row r="8" s="37" customFormat="1" ht="14.25">
      <c r="B8" s="46"/>
    </row>
    <row r="9" s="37" customFormat="1" ht="14.25" customHeight="1"/>
    <row r="10" s="37" customFormat="1" ht="15">
      <c r="B10" s="47" t="s">
        <v>32</v>
      </c>
    </row>
    <row r="11" s="37" customFormat="1" ht="14.25">
      <c r="B11" s="46"/>
    </row>
    <row r="12" s="37" customFormat="1" ht="14.25">
      <c r="B12" s="37" t="s">
        <v>0</v>
      </c>
    </row>
    <row r="13" s="37" customFormat="1" ht="14.25"/>
    <row r="14" ht="15.75" thickBot="1">
      <c r="B14" t="s">
        <v>228</v>
      </c>
    </row>
    <row r="15" spans="2:33" ht="42" customHeight="1" thickBot="1">
      <c r="B15" s="139" t="s">
        <v>1</v>
      </c>
      <c r="C15" s="139" t="s">
        <v>2</v>
      </c>
      <c r="D15" s="139" t="s">
        <v>3</v>
      </c>
      <c r="E15" s="139" t="s">
        <v>4</v>
      </c>
      <c r="F15" s="141" t="s">
        <v>5</v>
      </c>
      <c r="G15" s="142"/>
      <c r="H15" s="142"/>
      <c r="I15" s="142"/>
      <c r="J15" s="159"/>
      <c r="K15" s="141" t="s">
        <v>6</v>
      </c>
      <c r="L15" s="142"/>
      <c r="M15" s="142"/>
      <c r="N15" s="142"/>
      <c r="O15" s="142"/>
      <c r="P15" s="159"/>
      <c r="Q15" s="141" t="s">
        <v>7</v>
      </c>
      <c r="R15" s="142"/>
      <c r="S15" s="142"/>
      <c r="T15" s="142"/>
      <c r="U15" s="142"/>
      <c r="V15" s="142"/>
      <c r="W15" s="159"/>
      <c r="X15" s="141" t="s">
        <v>8</v>
      </c>
      <c r="Y15" s="142"/>
      <c r="Z15" s="142"/>
      <c r="AA15" s="159"/>
      <c r="AB15" s="141" t="s">
        <v>9</v>
      </c>
      <c r="AC15" s="142"/>
      <c r="AD15" s="159"/>
      <c r="AE15" s="141" t="s">
        <v>10</v>
      </c>
      <c r="AF15" s="142"/>
      <c r="AG15" s="159"/>
    </row>
    <row r="16" spans="2:33" ht="115.5" thickBot="1">
      <c r="B16" s="140"/>
      <c r="C16" s="140"/>
      <c r="D16" s="140"/>
      <c r="E16" s="140"/>
      <c r="F16" s="2" t="s">
        <v>11</v>
      </c>
      <c r="G16" s="1" t="s">
        <v>12</v>
      </c>
      <c r="H16" s="1" t="s">
        <v>13</v>
      </c>
      <c r="I16" s="1" t="s">
        <v>14</v>
      </c>
      <c r="J16" s="1" t="s">
        <v>15</v>
      </c>
      <c r="K16" s="2" t="s">
        <v>16</v>
      </c>
      <c r="L16" s="2" t="s">
        <v>17</v>
      </c>
      <c r="M16" s="2" t="s">
        <v>18</v>
      </c>
      <c r="N16" s="2" t="s">
        <v>19</v>
      </c>
      <c r="O16" s="2" t="s">
        <v>20</v>
      </c>
      <c r="P16" s="2" t="s">
        <v>15</v>
      </c>
      <c r="Q16" s="2" t="s">
        <v>21</v>
      </c>
      <c r="R16" s="2" t="s">
        <v>22</v>
      </c>
      <c r="S16" s="2" t="s">
        <v>17</v>
      </c>
      <c r="T16" s="2" t="s">
        <v>18</v>
      </c>
      <c r="U16" s="2" t="s">
        <v>19</v>
      </c>
      <c r="V16" s="2" t="s">
        <v>20</v>
      </c>
      <c r="W16" s="2" t="s">
        <v>15</v>
      </c>
      <c r="X16" s="2" t="s">
        <v>23</v>
      </c>
      <c r="Y16" s="2" t="s">
        <v>24</v>
      </c>
      <c r="Z16" s="2" t="s">
        <v>25</v>
      </c>
      <c r="AA16" s="2" t="s">
        <v>15</v>
      </c>
      <c r="AB16" s="2" t="s">
        <v>26</v>
      </c>
      <c r="AC16" s="2" t="s">
        <v>27</v>
      </c>
      <c r="AD16" s="2" t="s">
        <v>28</v>
      </c>
      <c r="AE16" s="141" t="s">
        <v>29</v>
      </c>
      <c r="AF16" s="159"/>
      <c r="AG16" s="2" t="s">
        <v>30</v>
      </c>
    </row>
    <row r="17" spans="2:33" ht="15.75" thickBot="1">
      <c r="B17" s="3">
        <v>1</v>
      </c>
      <c r="C17" s="2">
        <v>2</v>
      </c>
      <c r="D17" s="2">
        <v>3</v>
      </c>
      <c r="E17" s="2">
        <v>4</v>
      </c>
      <c r="F17" s="2">
        <v>5</v>
      </c>
      <c r="G17" s="2">
        <v>6</v>
      </c>
      <c r="H17" s="2">
        <v>7</v>
      </c>
      <c r="I17" s="2">
        <v>8</v>
      </c>
      <c r="J17" s="2">
        <v>9</v>
      </c>
      <c r="K17" s="2">
        <v>10</v>
      </c>
      <c r="L17" s="2">
        <v>11</v>
      </c>
      <c r="M17" s="2">
        <v>12</v>
      </c>
      <c r="N17" s="2">
        <v>13</v>
      </c>
      <c r="O17" s="2">
        <v>14</v>
      </c>
      <c r="P17" s="2">
        <v>15</v>
      </c>
      <c r="Q17" s="2">
        <v>16</v>
      </c>
      <c r="R17" s="2">
        <v>17</v>
      </c>
      <c r="S17" s="2">
        <v>18</v>
      </c>
      <c r="T17" s="2">
        <v>19</v>
      </c>
      <c r="U17" s="2">
        <v>20</v>
      </c>
      <c r="V17" s="2">
        <v>21</v>
      </c>
      <c r="W17" s="2">
        <v>22</v>
      </c>
      <c r="X17" s="2">
        <v>23</v>
      </c>
      <c r="Y17" s="2">
        <v>24</v>
      </c>
      <c r="Z17" s="2">
        <v>25</v>
      </c>
      <c r="AA17" s="2">
        <v>26</v>
      </c>
      <c r="AB17" s="2">
        <v>27</v>
      </c>
      <c r="AC17" s="2">
        <v>28</v>
      </c>
      <c r="AD17" s="2">
        <v>29</v>
      </c>
      <c r="AE17" s="141">
        <v>30</v>
      </c>
      <c r="AF17" s="159"/>
      <c r="AG17" s="2">
        <v>31</v>
      </c>
    </row>
    <row r="18" spans="2:33" ht="15.75" thickBot="1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176"/>
      <c r="AF18" s="177"/>
      <c r="AG18" s="5"/>
    </row>
    <row r="19" spans="2:33" ht="15.75" thickBo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176"/>
      <c r="AF19" s="177"/>
      <c r="AG19" s="5"/>
    </row>
  </sheetData>
  <sheetProtection/>
  <mergeCells count="15">
    <mergeCell ref="D15:D16"/>
    <mergeCell ref="E15:E16"/>
    <mergeCell ref="F15:J15"/>
    <mergeCell ref="K15:P15"/>
    <mergeCell ref="AE18:AF18"/>
    <mergeCell ref="AE19:AF19"/>
    <mergeCell ref="AE15:AG15"/>
    <mergeCell ref="B1:P1"/>
    <mergeCell ref="Q15:W15"/>
    <mergeCell ref="X15:AA15"/>
    <mergeCell ref="AB15:AD15"/>
    <mergeCell ref="AE16:AF16"/>
    <mergeCell ref="AE17:AF17"/>
    <mergeCell ref="B15:B16"/>
    <mergeCell ref="C15:C16"/>
  </mergeCells>
  <printOptions/>
  <pageMargins left="0.4724409448818898" right="0.2755905511811024" top="0.7480314960629921" bottom="0.7480314960629921" header="0.31496062992125984" footer="0.31496062992125984"/>
  <pageSetup fitToWidth="2" fitToHeight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user_3571</dc:creator>
  <cp:keywords/>
  <dc:description/>
  <cp:lastModifiedBy>user</cp:lastModifiedBy>
  <cp:lastPrinted>2018-03-29T06:26:20Z</cp:lastPrinted>
  <dcterms:created xsi:type="dcterms:W3CDTF">2018-03-27T04:34:19Z</dcterms:created>
  <dcterms:modified xsi:type="dcterms:W3CDTF">2019-04-01T05:08:23Z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