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Лист1!#REF!</definedName>
    <definedName name="kind_of_fuels">[1]TEHSHEET!$M$2:$M$29</definedName>
    <definedName name="kind_of_purchase_method">[1]TEHSHEET!$O$2:$O$4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35" i="1" l="1"/>
  <c r="D16" i="1" l="1"/>
  <c r="D11" i="1"/>
  <c r="D52" i="1" l="1"/>
  <c r="D10" i="1"/>
  <c r="D8" i="1" s="1"/>
  <c r="D6" i="1"/>
  <c r="A2" i="1"/>
</calcChain>
</file>

<file path=xl/sharedStrings.xml><?xml version="1.0" encoding="utf-8"?>
<sst xmlns="http://schemas.openxmlformats.org/spreadsheetml/2006/main" count="179" uniqueCount="129">
  <si>
    <t>Информация, подлежащая раскрытию</t>
  </si>
  <si>
    <t>Значение</t>
  </si>
  <si>
    <t>№ п/п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</si>
  <si>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</si>
  <si>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</si>
  <si>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</si>
  <si>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</si>
  <si>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</si>
  <si>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</si>
  <si>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</si>
  <si>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</si>
  <si>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теплоэнергия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</si>
  <si>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</si>
  <si>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</si>
  <si>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</si>
  <si>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</si>
  <si>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</si>
  <si>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газ природный по регулируемой цене</t>
  </si>
  <si>
    <t>x</t>
  </si>
  <si>
    <t>Объем</t>
  </si>
  <si>
    <t>тыс м3</t>
  </si>
  <si>
    <t>Стоимость за единицу объема</t>
  </si>
  <si>
    <t>Стоимость доставки</t>
  </si>
  <si>
    <t>Способ приобретения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</si>
  <si>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</si>
  <si>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</si>
  <si>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</si>
  <si>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</si>
  <si>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</si>
  <si>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</si>
  <si>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</si>
  <si>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</si>
  <si>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</si>
  <si>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</si>
  <si>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</si>
  <si>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</si>
  <si>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</si>
  <si>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</si>
  <si>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</si>
  <si>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</si>
  <si>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</si>
  <si>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</si>
  <si>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</si>
  <si>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</si>
  <si>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</si>
  <si>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</si>
  <si>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</si>
  <si>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</si>
  <si>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</si>
  <si>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</si>
  <si>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</si>
  <si>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</si>
  <si>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</si>
  <si>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</si>
  <si>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</si>
  <si>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</si>
  <si>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</si>
  <si>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</si>
  <si>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</si>
  <si>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</si>
  <si>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</si>
  <si>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</si>
  <si>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</si>
  <si>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</si>
  <si>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</si>
  <si>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</si>
  <si>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налог на имущество</t>
  </si>
  <si>
    <t>2.15.2</t>
  </si>
  <si>
    <t>налог на землю</t>
  </si>
  <si>
    <t>2.15.3</t>
  </si>
  <si>
    <t>плата за выбросы</t>
  </si>
  <si>
    <t>2.15.4</t>
  </si>
  <si>
    <t>выплаты соц.характера из прибыли</t>
  </si>
  <si>
    <t>2.15.5</t>
  </si>
  <si>
    <t>расчетная предпринимательская прибыль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</si>
  <si>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</si>
  <si>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</si>
  <si>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</si>
  <si>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</si>
  <si>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</si>
  <si>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</si>
  <si>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</si>
  <si>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</si>
  <si>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</si>
  <si>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</si>
  <si>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</si>
  <si>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</si>
  <si>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</si>
  <si>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</si>
  <si>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</si>
  <si>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</si>
  <si>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</si>
  <si>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</si>
  <si>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</si>
  <si>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</si>
  <si>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</si>
  <si>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</si>
  <si>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</si>
  <si>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</si>
  <si>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</si>
  <si>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</si>
  <si>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</si>
  <si>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</si>
  <si>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</si>
  <si>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</si>
  <si>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</si>
  <si>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</si>
  <si>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</si>
  <si>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</si>
  <si>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</si>
  <si>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</si>
  <si>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</si>
  <si>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</si>
  <si>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</si>
  <si>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</si>
  <si>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</si>
  <si>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</si>
  <si>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</si>
  <si>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</si>
  <si>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</si>
  <si>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</si>
  <si>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</si>
  <si>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2.2.1</t>
  </si>
  <si>
    <t>2.2.1.1</t>
  </si>
  <si>
    <t>2.2.1.2</t>
  </si>
  <si>
    <t>2.2.1.3</t>
  </si>
  <si>
    <t>2.2.1.4</t>
  </si>
  <si>
    <t>Форма № 8. Информация об основных показателях финансово-хозяйственной деятельности регулируемых организаций (теплоэнергия) за 2018 год</t>
  </si>
  <si>
    <t>прямые договоры без торгов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</si>
</sst>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0" fontId="3" fillId="0" borderId="0"/>
  </cellStyleXfs>
  <cellXfs count="34">
    <xf numFmtId="0" fontId="0" fillId="0" borderId="0" xfId="0"/>
    <xf numFmtId="49" fontId="0" fillId="0" borderId="9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3" xfId="5" applyFont="1" applyFill="1" applyBorder="1" applyAlignment="1" applyProtection="1">
      <alignment horizontal="center" vertical="center" wrapText="1"/>
    </xf>
    <xf numFmtId="0" fontId="7" fillId="0" borderId="5" xfId="5" applyFont="1" applyFill="1" applyBorder="1" applyAlignment="1" applyProtection="1">
      <alignment horizontal="center" vertical="center" wrapText="1"/>
    </xf>
    <xf numFmtId="49" fontId="7" fillId="0" borderId="6" xfId="5" applyNumberFormat="1" applyFont="1" applyFill="1" applyBorder="1" applyAlignment="1" applyProtection="1">
      <alignment horizontal="center" vertical="center" wrapText="1"/>
    </xf>
    <xf numFmtId="49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left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9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left" vertical="center" wrapText="1" inden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2" applyNumberFormat="1" applyFont="1" applyFill="1" applyBorder="1" applyAlignment="1" applyProtection="1">
      <alignment horizontal="left" vertical="center" wrapText="1" indent="2"/>
      <protection locked="0"/>
    </xf>
    <xf numFmtId="0" fontId="2" fillId="0" borderId="9" xfId="2" applyFont="1" applyFill="1" applyBorder="1" applyAlignment="1" applyProtection="1">
      <alignment horizontal="left" vertical="center" wrapText="1" indent="3"/>
    </xf>
    <xf numFmtId="49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Fill="1" applyBorder="1" applyAlignment="1" applyProtection="1">
      <alignment horizontal="left" vertical="center" wrapText="1" indent="2"/>
    </xf>
    <xf numFmtId="0" fontId="2" fillId="0" borderId="9" xfId="2" applyFont="1" applyFill="1" applyBorder="1" applyAlignment="1" applyProtection="1">
      <alignment horizontal="left" vertical="center" wrapText="1" indent="1"/>
    </xf>
    <xf numFmtId="49" fontId="7" fillId="0" borderId="9" xfId="6" applyNumberFormat="1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left" vertical="center" wrapText="1" indent="2"/>
      <protection locked="0"/>
    </xf>
    <xf numFmtId="49" fontId="9" fillId="0" borderId="9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2" applyNumberFormat="1" applyFont="1" applyFill="1" applyBorder="1" applyAlignment="1" applyProtection="1">
      <alignment horizontal="left" vertical="center" wrapText="1"/>
      <protection locked="0"/>
    </xf>
    <xf numFmtId="4" fontId="7" fillId="0" borderId="10" xfId="2" applyNumberFormat="1" applyFont="1" applyFill="1" applyBorder="1" applyAlignment="1" applyProtection="1">
      <alignment horizontal="right" vertical="center" wrapText="1"/>
    </xf>
    <xf numFmtId="4" fontId="7" fillId="0" borderId="10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10" xfId="2" applyNumberFormat="1" applyFont="1" applyFill="1" applyBorder="1" applyAlignment="1" applyProtection="1">
      <alignment horizontal="right" vertical="center" wrapText="1"/>
    </xf>
    <xf numFmtId="164" fontId="2" fillId="0" borderId="10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3" applyFont="1" applyFill="1" applyBorder="1" applyAlignment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</cellXfs>
  <cellStyles count="7">
    <cellStyle name="Гиперссылка" xfId="1" builtinId="8"/>
    <cellStyle name="Заголовок" xfId="4"/>
    <cellStyle name="ЗаголовокСтолбца" xfId="5"/>
    <cellStyle name="Обычный" xfId="0" builtinId="0"/>
    <cellStyle name="Обычный_ЖКУ_проект3" xfId="6"/>
    <cellStyle name="Обычный_Мониторинг инвестиций" xfId="2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 t="str">
            <v>газ природный по регулируемой цене</v>
          </cell>
          <cell r="O2" t="str">
            <v>торги/аукционы</v>
          </cell>
        </row>
        <row r="3">
          <cell r="M3" t="str">
            <v>газ природный по нерегулируемой цене</v>
          </cell>
          <cell r="O3" t="str">
            <v>прямые договора без торгов</v>
          </cell>
        </row>
        <row r="4">
          <cell r="M4" t="str">
            <v>газ сжиженный</v>
          </cell>
          <cell r="O4" t="str">
            <v>прочее</v>
          </cell>
        </row>
        <row r="5">
          <cell r="M5" t="str">
            <v>газовый конденсат</v>
          </cell>
        </row>
        <row r="6">
          <cell r="M6" t="str">
            <v>гшз</v>
          </cell>
        </row>
        <row r="7">
          <cell r="M7" t="str">
            <v>мазут</v>
          </cell>
        </row>
        <row r="8">
          <cell r="M8" t="str">
            <v>нефть</v>
          </cell>
        </row>
        <row r="9">
          <cell r="M9" t="str">
            <v>дизельное топливо</v>
          </cell>
        </row>
        <row r="10">
          <cell r="M10" t="str">
            <v>уголь бурый</v>
          </cell>
        </row>
        <row r="11">
          <cell r="M11" t="str">
            <v>уголь каменный</v>
          </cell>
        </row>
        <row r="12">
          <cell r="M12" t="str">
            <v>торф</v>
          </cell>
        </row>
        <row r="13">
          <cell r="M13" t="str">
            <v>дрова</v>
          </cell>
        </row>
        <row r="14">
          <cell r="M14" t="str">
            <v>опил</v>
          </cell>
        </row>
        <row r="15">
          <cell r="M15" t="str">
            <v>отходы березовые</v>
          </cell>
        </row>
        <row r="16">
          <cell r="M16" t="str">
            <v>отходы осиновые</v>
          </cell>
        </row>
        <row r="17">
          <cell r="M17" t="str">
            <v>печное топливо</v>
          </cell>
        </row>
        <row r="18">
          <cell r="M18" t="str">
            <v>пилеты</v>
          </cell>
        </row>
        <row r="19">
          <cell r="M19" t="str">
            <v>смола</v>
          </cell>
        </row>
        <row r="20">
          <cell r="M20" t="str">
            <v>щепа</v>
          </cell>
        </row>
        <row r="21">
          <cell r="M21" t="str">
            <v>горючий сланец</v>
          </cell>
        </row>
        <row r="22">
          <cell r="M22" t="str">
            <v>керосин</v>
          </cell>
        </row>
        <row r="23">
          <cell r="M23" t="str">
            <v>кислородно-водородная смесь</v>
          </cell>
        </row>
        <row r="24">
          <cell r="M24" t="str">
            <v>электроэнергия (НН)</v>
          </cell>
        </row>
        <row r="25">
          <cell r="M25" t="str">
            <v>электроэнергия (СН1)</v>
          </cell>
        </row>
        <row r="26">
          <cell r="M26" t="str">
            <v>электроэнергия (СН2)</v>
          </cell>
        </row>
        <row r="27">
          <cell r="M27" t="str">
            <v>электроэнергия (ВН)</v>
          </cell>
        </row>
        <row r="28">
          <cell r="M28" t="str">
            <v>мощность</v>
          </cell>
        </row>
        <row r="29">
          <cell r="M29" t="str">
            <v>прочее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topLeftCell="A58" workbookViewId="0">
      <selection activeCell="G15" sqref="G15"/>
    </sheetView>
  </sheetViews>
  <sheetFormatPr defaultRowHeight="15" x14ac:dyDescent="0.25"/>
  <cols>
    <col min="1" max="1" width="10.42578125" customWidth="1"/>
    <col min="2" max="2" width="35" customWidth="1"/>
    <col min="3" max="3" width="10.85546875" customWidth="1"/>
    <col min="4" max="4" width="19.42578125" customWidth="1"/>
  </cols>
  <sheetData>
    <row r="1" spans="1:4" ht="44.25" customHeight="1" x14ac:dyDescent="0.25">
      <c r="A1" s="32" t="s">
        <v>127</v>
      </c>
      <c r="B1" s="32"/>
      <c r="C1" s="32"/>
      <c r="D1" s="32"/>
    </row>
    <row r="2" spans="1:4" ht="29.25" customHeight="1" x14ac:dyDescent="0.25">
      <c r="A2" s="33" t="str">
        <f>IF(org=0,"Не определено",org)</f>
        <v>Публичное акционерное общество "Корпорация ВСМПО-АВИСМА", г. Верхняя Салда</v>
      </c>
      <c r="B2" s="33"/>
      <c r="C2" s="33"/>
      <c r="D2" s="33"/>
    </row>
    <row r="3" spans="1:4" x14ac:dyDescent="0.25">
      <c r="A3" s="2"/>
      <c r="B3" s="3"/>
      <c r="C3" s="3"/>
      <c r="D3" s="4"/>
    </row>
    <row r="4" spans="1:4" ht="23.25" thickBot="1" x14ac:dyDescent="0.3">
      <c r="A4" s="5" t="s">
        <v>2</v>
      </c>
      <c r="B4" s="6" t="s">
        <v>0</v>
      </c>
      <c r="C4" s="7" t="s">
        <v>3</v>
      </c>
      <c r="D4" s="7" t="s">
        <v>1</v>
      </c>
    </row>
    <row r="5" spans="1:4" ht="15.75" thickTop="1" x14ac:dyDescent="0.25">
      <c r="A5" s="8" t="s">
        <v>4</v>
      </c>
      <c r="B5" s="8" t="s">
        <v>5</v>
      </c>
      <c r="C5" s="8" t="s">
        <v>6</v>
      </c>
      <c r="D5" s="8" t="s">
        <v>7</v>
      </c>
    </row>
    <row r="6" spans="1:4" ht="36.75" customHeight="1" x14ac:dyDescent="0.25">
      <c r="A6" s="9" t="s">
        <v>4</v>
      </c>
      <c r="B6" s="10" t="s">
        <v>8</v>
      </c>
      <c r="C6" s="11" t="s">
        <v>9</v>
      </c>
      <c r="D6" s="26">
        <f>SUM(D7:D7)</f>
        <v>199092.9</v>
      </c>
    </row>
    <row r="7" spans="1:4" x14ac:dyDescent="0.25">
      <c r="A7" s="12" t="s">
        <v>10</v>
      </c>
      <c r="B7" s="13" t="s">
        <v>11</v>
      </c>
      <c r="C7" s="14" t="s">
        <v>9</v>
      </c>
      <c r="D7" s="27">
        <v>199092.9</v>
      </c>
    </row>
    <row r="8" spans="1:4" ht="36" customHeight="1" x14ac:dyDescent="0.25">
      <c r="A8" s="9" t="s">
        <v>5</v>
      </c>
      <c r="B8" s="10" t="s">
        <v>12</v>
      </c>
      <c r="C8" s="11" t="s">
        <v>9</v>
      </c>
      <c r="D8" s="26">
        <f>D9+D10+D16+D19+D21+D22+D23+D24+D25+D27+D30+D33+D35+0.02</f>
        <v>751510.07177325804</v>
      </c>
    </row>
    <row r="9" spans="1:4" ht="27.75" customHeight="1" x14ac:dyDescent="0.25">
      <c r="A9" s="9" t="s">
        <v>13</v>
      </c>
      <c r="B9" s="15" t="s">
        <v>14</v>
      </c>
      <c r="C9" s="11" t="s">
        <v>9</v>
      </c>
      <c r="D9" s="16">
        <v>51562.197999999997</v>
      </c>
    </row>
    <row r="10" spans="1:4" x14ac:dyDescent="0.25">
      <c r="A10" s="9" t="s">
        <v>15</v>
      </c>
      <c r="B10" s="15" t="s">
        <v>16</v>
      </c>
      <c r="C10" s="11" t="s">
        <v>9</v>
      </c>
      <c r="D10" s="26">
        <f>D11</f>
        <v>442035.34799970005</v>
      </c>
    </row>
    <row r="11" spans="1:4" ht="30" x14ac:dyDescent="0.25">
      <c r="A11" s="1" t="s">
        <v>122</v>
      </c>
      <c r="B11" s="17" t="s">
        <v>17</v>
      </c>
      <c r="C11" s="14" t="s">
        <v>18</v>
      </c>
      <c r="D11" s="26">
        <f>D12*D13+(D14*D12)</f>
        <v>442035.34799970005</v>
      </c>
    </row>
    <row r="12" spans="1:4" x14ac:dyDescent="0.25">
      <c r="A12" s="1" t="s">
        <v>123</v>
      </c>
      <c r="B12" s="18" t="s">
        <v>19</v>
      </c>
      <c r="C12" s="19" t="s">
        <v>20</v>
      </c>
      <c r="D12" s="16">
        <v>109733</v>
      </c>
    </row>
    <row r="13" spans="1:4" x14ac:dyDescent="0.25">
      <c r="A13" s="1" t="s">
        <v>124</v>
      </c>
      <c r="B13" s="18" t="s">
        <v>21</v>
      </c>
      <c r="C13" s="14" t="s">
        <v>9</v>
      </c>
      <c r="D13" s="16">
        <v>3.8372209000000002</v>
      </c>
    </row>
    <row r="14" spans="1:4" x14ac:dyDescent="0.25">
      <c r="A14" s="1" t="s">
        <v>125</v>
      </c>
      <c r="B14" s="18" t="s">
        <v>22</v>
      </c>
      <c r="C14" s="14" t="s">
        <v>9</v>
      </c>
      <c r="D14" s="16">
        <v>0.19106000000000001</v>
      </c>
    </row>
    <row r="15" spans="1:4" ht="30" x14ac:dyDescent="0.25">
      <c r="A15" s="1" t="s">
        <v>126</v>
      </c>
      <c r="B15" s="18" t="s">
        <v>23</v>
      </c>
      <c r="C15" s="14" t="s">
        <v>18</v>
      </c>
      <c r="D15" s="25" t="s">
        <v>128</v>
      </c>
    </row>
    <row r="16" spans="1:4" ht="32.25" customHeight="1" x14ac:dyDescent="0.25">
      <c r="A16" s="9" t="s">
        <v>24</v>
      </c>
      <c r="B16" s="15" t="s">
        <v>25</v>
      </c>
      <c r="C16" s="11" t="s">
        <v>9</v>
      </c>
      <c r="D16" s="16">
        <f>D18*D17</f>
        <v>50023.405773558006</v>
      </c>
    </row>
    <row r="17" spans="1:4" ht="24.75" customHeight="1" x14ac:dyDescent="0.25">
      <c r="A17" s="9" t="s">
        <v>26</v>
      </c>
      <c r="B17" s="20" t="s">
        <v>27</v>
      </c>
      <c r="C17" s="11" t="s">
        <v>28</v>
      </c>
      <c r="D17" s="16">
        <v>2.9061039000000002</v>
      </c>
    </row>
    <row r="18" spans="1:4" ht="31.5" customHeight="1" x14ac:dyDescent="0.25">
      <c r="A18" s="9" t="s">
        <v>29</v>
      </c>
      <c r="B18" s="20" t="s">
        <v>30</v>
      </c>
      <c r="C18" s="11" t="s">
        <v>31</v>
      </c>
      <c r="D18" s="28">
        <v>17213.22</v>
      </c>
    </row>
    <row r="19" spans="1:4" ht="34.5" customHeight="1" x14ac:dyDescent="0.25">
      <c r="A19" s="9" t="s">
        <v>32</v>
      </c>
      <c r="B19" s="15" t="s">
        <v>33</v>
      </c>
      <c r="C19" s="11" t="s">
        <v>9</v>
      </c>
      <c r="D19" s="16">
        <v>5464.09</v>
      </c>
    </row>
    <row r="20" spans="1:4" ht="45.75" customHeight="1" x14ac:dyDescent="0.25">
      <c r="A20" s="9" t="s">
        <v>34</v>
      </c>
      <c r="B20" s="21" t="s">
        <v>35</v>
      </c>
      <c r="C20" s="11" t="s">
        <v>9</v>
      </c>
      <c r="D20" s="16">
        <v>0</v>
      </c>
    </row>
    <row r="21" spans="1:4" ht="22.5" x14ac:dyDescent="0.25">
      <c r="A21" s="9" t="s">
        <v>36</v>
      </c>
      <c r="B21" s="15" t="s">
        <v>37</v>
      </c>
      <c r="C21" s="11" t="s">
        <v>9</v>
      </c>
      <c r="D21" s="16">
        <v>40002.65</v>
      </c>
    </row>
    <row r="22" spans="1:4" ht="39" customHeight="1" x14ac:dyDescent="0.25">
      <c r="A22" s="9" t="s">
        <v>38</v>
      </c>
      <c r="B22" s="15" t="s">
        <v>39</v>
      </c>
      <c r="C22" s="11" t="s">
        <v>9</v>
      </c>
      <c r="D22" s="16">
        <v>12508.72</v>
      </c>
    </row>
    <row r="23" spans="1:4" ht="39.75" customHeight="1" x14ac:dyDescent="0.25">
      <c r="A23" s="9" t="s">
        <v>40</v>
      </c>
      <c r="B23" s="15" t="s">
        <v>41</v>
      </c>
      <c r="C23" s="11" t="s">
        <v>9</v>
      </c>
      <c r="D23" s="16">
        <v>43662.82</v>
      </c>
    </row>
    <row r="24" spans="1:4" ht="30.75" customHeight="1" x14ac:dyDescent="0.25">
      <c r="A24" s="9" t="s">
        <v>42</v>
      </c>
      <c r="B24" s="15" t="s">
        <v>43</v>
      </c>
      <c r="C24" s="11" t="s">
        <v>9</v>
      </c>
      <c r="D24" s="16">
        <v>11711.36</v>
      </c>
    </row>
    <row r="25" spans="1:4" ht="29.25" customHeight="1" x14ac:dyDescent="0.25">
      <c r="A25" s="9" t="s">
        <v>44</v>
      </c>
      <c r="B25" s="15" t="s">
        <v>45</v>
      </c>
      <c r="C25" s="11" t="s">
        <v>9</v>
      </c>
      <c r="D25" s="16">
        <v>4989.3100000000004</v>
      </c>
    </row>
    <row r="26" spans="1:4" ht="41.25" customHeight="1" x14ac:dyDescent="0.25">
      <c r="A26" s="9" t="s">
        <v>46</v>
      </c>
      <c r="B26" s="15" t="s">
        <v>47</v>
      </c>
      <c r="C26" s="11" t="s">
        <v>9</v>
      </c>
      <c r="D26" s="16">
        <v>0</v>
      </c>
    </row>
    <row r="27" spans="1:4" ht="25.5" customHeight="1" x14ac:dyDescent="0.25">
      <c r="A27" s="9" t="s">
        <v>48</v>
      </c>
      <c r="B27" s="15" t="s">
        <v>49</v>
      </c>
      <c r="C27" s="11" t="s">
        <v>9</v>
      </c>
      <c r="D27" s="16">
        <v>41073.64</v>
      </c>
    </row>
    <row r="28" spans="1:4" ht="17.25" customHeight="1" x14ac:dyDescent="0.25">
      <c r="A28" s="9" t="s">
        <v>50</v>
      </c>
      <c r="B28" s="20" t="s">
        <v>51</v>
      </c>
      <c r="C28" s="11" t="s">
        <v>9</v>
      </c>
      <c r="D28" s="16">
        <v>0</v>
      </c>
    </row>
    <row r="29" spans="1:4" ht="15" customHeight="1" x14ac:dyDescent="0.25">
      <c r="A29" s="9" t="s">
        <v>52</v>
      </c>
      <c r="B29" s="20" t="s">
        <v>53</v>
      </c>
      <c r="C29" s="11" t="s">
        <v>9</v>
      </c>
      <c r="D29" s="16">
        <v>0</v>
      </c>
    </row>
    <row r="30" spans="1:4" ht="22.5" x14ac:dyDescent="0.25">
      <c r="A30" s="9" t="s">
        <v>54</v>
      </c>
      <c r="B30" s="15" t="s">
        <v>55</v>
      </c>
      <c r="C30" s="11" t="s">
        <v>9</v>
      </c>
      <c r="D30" s="16">
        <v>28398.78</v>
      </c>
    </row>
    <row r="31" spans="1:4" x14ac:dyDescent="0.25">
      <c r="A31" s="9" t="s">
        <v>56</v>
      </c>
      <c r="B31" s="20" t="s">
        <v>51</v>
      </c>
      <c r="C31" s="11" t="s">
        <v>9</v>
      </c>
      <c r="D31" s="16">
        <v>0</v>
      </c>
    </row>
    <row r="32" spans="1:4" x14ac:dyDescent="0.25">
      <c r="A32" s="9" t="s">
        <v>57</v>
      </c>
      <c r="B32" s="20" t="s">
        <v>53</v>
      </c>
      <c r="C32" s="11" t="s">
        <v>9</v>
      </c>
      <c r="D32" s="16">
        <v>0</v>
      </c>
    </row>
    <row r="33" spans="1:4" ht="37.5" customHeight="1" x14ac:dyDescent="0.25">
      <c r="A33" s="9" t="s">
        <v>58</v>
      </c>
      <c r="B33" s="15" t="s">
        <v>59</v>
      </c>
      <c r="C33" s="11" t="s">
        <v>9</v>
      </c>
      <c r="D33" s="16">
        <v>9130.86</v>
      </c>
    </row>
    <row r="34" spans="1:4" ht="63.75" customHeight="1" x14ac:dyDescent="0.25">
      <c r="A34" s="9" t="s">
        <v>60</v>
      </c>
      <c r="B34" s="20" t="s">
        <v>61</v>
      </c>
      <c r="C34" s="11" t="s">
        <v>18</v>
      </c>
      <c r="D34" s="22" t="s">
        <v>62</v>
      </c>
    </row>
    <row r="35" spans="1:4" ht="49.5" customHeight="1" x14ac:dyDescent="0.25">
      <c r="A35" s="9" t="s">
        <v>63</v>
      </c>
      <c r="B35" s="15" t="s">
        <v>64</v>
      </c>
      <c r="C35" s="11" t="s">
        <v>9</v>
      </c>
      <c r="D35" s="26">
        <f>SUM(D36:D40)+18.45</f>
        <v>10946.87</v>
      </c>
    </row>
    <row r="36" spans="1:4" x14ac:dyDescent="0.25">
      <c r="A36" s="12" t="s">
        <v>65</v>
      </c>
      <c r="B36" s="23" t="s">
        <v>66</v>
      </c>
      <c r="C36" s="14" t="s">
        <v>9</v>
      </c>
      <c r="D36" s="29">
        <v>459.52</v>
      </c>
    </row>
    <row r="37" spans="1:4" x14ac:dyDescent="0.25">
      <c r="A37" s="12" t="s">
        <v>67</v>
      </c>
      <c r="B37" s="23" t="s">
        <v>68</v>
      </c>
      <c r="C37" s="14" t="s">
        <v>9</v>
      </c>
      <c r="D37" s="29">
        <v>57.58</v>
      </c>
    </row>
    <row r="38" spans="1:4" x14ac:dyDescent="0.25">
      <c r="A38" s="12" t="s">
        <v>69</v>
      </c>
      <c r="B38" s="23" t="s">
        <v>70</v>
      </c>
      <c r="C38" s="14" t="s">
        <v>9</v>
      </c>
      <c r="D38" s="29">
        <v>60.94</v>
      </c>
    </row>
    <row r="39" spans="1:4" ht="30" x14ac:dyDescent="0.25">
      <c r="A39" s="12" t="s">
        <v>71</v>
      </c>
      <c r="B39" s="23" t="s">
        <v>72</v>
      </c>
      <c r="C39" s="14" t="s">
        <v>9</v>
      </c>
      <c r="D39" s="29">
        <v>711.1</v>
      </c>
    </row>
    <row r="40" spans="1:4" ht="30" x14ac:dyDescent="0.25">
      <c r="A40" s="12" t="s">
        <v>73</v>
      </c>
      <c r="B40" s="23" t="s">
        <v>74</v>
      </c>
      <c r="C40" s="14" t="s">
        <v>9</v>
      </c>
      <c r="D40" s="29">
        <v>9639.2800000000007</v>
      </c>
    </row>
    <row r="41" spans="1:4" ht="33.75" x14ac:dyDescent="0.25">
      <c r="A41" s="9" t="s">
        <v>6</v>
      </c>
      <c r="B41" s="10" t="s">
        <v>75</v>
      </c>
      <c r="C41" s="11" t="s">
        <v>9</v>
      </c>
      <c r="D41" s="16">
        <v>-65947.520000000004</v>
      </c>
    </row>
    <row r="42" spans="1:4" ht="42.75" customHeight="1" x14ac:dyDescent="0.25">
      <c r="A42" s="9" t="s">
        <v>7</v>
      </c>
      <c r="B42" s="10" t="s">
        <v>76</v>
      </c>
      <c r="C42" s="11" t="s">
        <v>9</v>
      </c>
      <c r="D42" s="16">
        <v>0</v>
      </c>
    </row>
    <row r="43" spans="1:4" ht="44.25" customHeight="1" x14ac:dyDescent="0.25">
      <c r="A43" s="9" t="s">
        <v>77</v>
      </c>
      <c r="B43" s="15" t="s">
        <v>78</v>
      </c>
      <c r="C43" s="11" t="s">
        <v>9</v>
      </c>
      <c r="D43" s="16">
        <v>0</v>
      </c>
    </row>
    <row r="44" spans="1:4" ht="57" customHeight="1" x14ac:dyDescent="0.25">
      <c r="A44" s="9" t="s">
        <v>79</v>
      </c>
      <c r="B44" s="10" t="s">
        <v>80</v>
      </c>
      <c r="C44" s="11" t="s">
        <v>9</v>
      </c>
      <c r="D44" s="16">
        <v>22337.29</v>
      </c>
    </row>
    <row r="45" spans="1:4" ht="22.5" x14ac:dyDescent="0.25">
      <c r="A45" s="9" t="s">
        <v>81</v>
      </c>
      <c r="B45" s="15" t="s">
        <v>82</v>
      </c>
      <c r="C45" s="11" t="s">
        <v>9</v>
      </c>
      <c r="D45" s="16">
        <v>22337.29</v>
      </c>
    </row>
    <row r="46" spans="1:4" ht="22.5" x14ac:dyDescent="0.25">
      <c r="A46" s="9" t="s">
        <v>83</v>
      </c>
      <c r="B46" s="10" t="s">
        <v>84</v>
      </c>
      <c r="C46" s="11" t="s">
        <v>9</v>
      </c>
      <c r="D46" s="16">
        <v>0</v>
      </c>
    </row>
    <row r="47" spans="1:4" ht="33.75" x14ac:dyDescent="0.25">
      <c r="A47" s="9" t="s">
        <v>85</v>
      </c>
      <c r="B47" s="10" t="s">
        <v>86</v>
      </c>
      <c r="C47" s="11" t="s">
        <v>18</v>
      </c>
      <c r="D47" s="24"/>
    </row>
    <row r="48" spans="1:4" ht="69.75" customHeight="1" x14ac:dyDescent="0.25">
      <c r="A48" s="9" t="s">
        <v>87</v>
      </c>
      <c r="B48" s="10" t="s">
        <v>88</v>
      </c>
      <c r="C48" s="11" t="s">
        <v>89</v>
      </c>
      <c r="D48" s="27">
        <v>444.46</v>
      </c>
    </row>
    <row r="49" spans="1:4" ht="33.75" x14ac:dyDescent="0.25">
      <c r="A49" s="9" t="s">
        <v>90</v>
      </c>
      <c r="B49" s="10" t="s">
        <v>91</v>
      </c>
      <c r="C49" s="11" t="s">
        <v>89</v>
      </c>
      <c r="D49" s="16">
        <v>86.950999999999993</v>
      </c>
    </row>
    <row r="50" spans="1:4" ht="54" customHeight="1" x14ac:dyDescent="0.25">
      <c r="A50" s="9" t="s">
        <v>92</v>
      </c>
      <c r="B50" s="10" t="s">
        <v>93</v>
      </c>
      <c r="C50" s="11" t="s">
        <v>94</v>
      </c>
      <c r="D50" s="28">
        <v>791.13724000000002</v>
      </c>
    </row>
    <row r="51" spans="1:4" ht="48" customHeight="1" x14ac:dyDescent="0.25">
      <c r="A51" s="9" t="s">
        <v>95</v>
      </c>
      <c r="B51" s="10" t="s">
        <v>96</v>
      </c>
      <c r="C51" s="11" t="s">
        <v>94</v>
      </c>
      <c r="D51" s="28">
        <v>41.317839999999997</v>
      </c>
    </row>
    <row r="52" spans="1:4" ht="52.5" customHeight="1" x14ac:dyDescent="0.25">
      <c r="A52" s="9" t="s">
        <v>97</v>
      </c>
      <c r="B52" s="10" t="s">
        <v>98</v>
      </c>
      <c r="C52" s="11" t="s">
        <v>94</v>
      </c>
      <c r="D52" s="30">
        <f>SUM(D53:D54)</f>
        <v>244.15756999999999</v>
      </c>
    </row>
    <row r="53" spans="1:4" x14ac:dyDescent="0.25">
      <c r="A53" s="9" t="s">
        <v>99</v>
      </c>
      <c r="B53" s="15" t="s">
        <v>100</v>
      </c>
      <c r="C53" s="11" t="s">
        <v>94</v>
      </c>
      <c r="D53" s="28">
        <v>232.21796000000001</v>
      </c>
    </row>
    <row r="54" spans="1:4" ht="33.75" x14ac:dyDescent="0.25">
      <c r="A54" s="9" t="s">
        <v>101</v>
      </c>
      <c r="B54" s="15" t="s">
        <v>102</v>
      </c>
      <c r="C54" s="11" t="s">
        <v>94</v>
      </c>
      <c r="D54" s="28">
        <v>11.93961</v>
      </c>
    </row>
    <row r="55" spans="1:4" ht="50.25" customHeight="1" x14ac:dyDescent="0.25">
      <c r="A55" s="9" t="s">
        <v>103</v>
      </c>
      <c r="B55" s="10" t="s">
        <v>104</v>
      </c>
      <c r="C55" s="11" t="s">
        <v>105</v>
      </c>
      <c r="D55" s="16">
        <v>0</v>
      </c>
    </row>
    <row r="56" spans="1:4" ht="26.25" customHeight="1" x14ac:dyDescent="0.25">
      <c r="A56" s="9" t="s">
        <v>106</v>
      </c>
      <c r="B56" s="10" t="s">
        <v>107</v>
      </c>
      <c r="C56" s="11" t="s">
        <v>94</v>
      </c>
      <c r="D56" s="28">
        <v>82.899000000000001</v>
      </c>
    </row>
    <row r="57" spans="1:4" ht="31.5" customHeight="1" x14ac:dyDescent="0.25">
      <c r="A57" s="9" t="s">
        <v>108</v>
      </c>
      <c r="B57" s="10" t="s">
        <v>109</v>
      </c>
      <c r="C57" s="11" t="s">
        <v>110</v>
      </c>
      <c r="D57" s="16">
        <v>98</v>
      </c>
    </row>
    <row r="58" spans="1:4" ht="39.75" customHeight="1" x14ac:dyDescent="0.25">
      <c r="A58" s="9" t="s">
        <v>111</v>
      </c>
      <c r="B58" s="10" t="s">
        <v>112</v>
      </c>
      <c r="C58" s="11" t="s">
        <v>110</v>
      </c>
      <c r="D58" s="16">
        <v>54</v>
      </c>
    </row>
    <row r="59" spans="1:4" ht="77.25" customHeight="1" x14ac:dyDescent="0.25">
      <c r="A59" s="9" t="s">
        <v>113</v>
      </c>
      <c r="B59" s="10" t="s">
        <v>114</v>
      </c>
      <c r="C59" s="11" t="s">
        <v>115</v>
      </c>
      <c r="D59" s="31">
        <v>163.30000000000001</v>
      </c>
    </row>
    <row r="60" spans="1:4" ht="78.75" x14ac:dyDescent="0.25">
      <c r="A60" s="9" t="s">
        <v>116</v>
      </c>
      <c r="B60" s="10" t="s">
        <v>117</v>
      </c>
      <c r="C60" s="11" t="s">
        <v>118</v>
      </c>
      <c r="D60" s="16">
        <v>2.38</v>
      </c>
    </row>
    <row r="61" spans="1:4" ht="78.75" customHeight="1" x14ac:dyDescent="0.25">
      <c r="A61" s="9" t="s">
        <v>119</v>
      </c>
      <c r="B61" s="10" t="s">
        <v>120</v>
      </c>
      <c r="C61" s="11" t="s">
        <v>121</v>
      </c>
      <c r="D61" s="16">
        <v>1.41</v>
      </c>
    </row>
  </sheetData>
  <mergeCells count="2">
    <mergeCell ref="A1:D1"/>
    <mergeCell ref="A2:D2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B11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D15">
      <formula1>kind_of_purchase_method</formula1>
    </dataValidation>
    <dataValidation type="decimal" allowBlank="1" showErrorMessage="1" errorTitle="Ошибка" error="Допускается ввод только действительных чисел!" sqref="D44:D4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C12 B36:B40">
      <formula1>900</formula1>
    </dataValidation>
    <dataValidation type="decimal" allowBlank="1" showErrorMessage="1" errorTitle="Ошибка" error="Допускается ввод только действительных чисел!" sqref="D41:D4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7">
      <formula1>900</formula1>
    </dataValidation>
    <dataValidation type="decimal" allowBlank="1" showErrorMessage="1" errorTitle="Ошибка" error="Допускается ввод только неотрицательных чисел!" sqref="D60:D61 D49:D51 D53:D59 D48 D9 D16:D33 D7 D46 D43 D12:D14 D36:D40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2019-05-08T09:27:37Z</dcterms:modified>
</cp:coreProperties>
</file>