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7815" activeTab="0"/>
  </bookViews>
  <sheets>
    <sheet name="2019" sheetId="1" r:id="rId1"/>
    <sheet name="из акта РБПиЭО с МУП ГЭС, Аб." sheetId="2" state="hidden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<sst xmlns="http://schemas.openxmlformats.org/spreadsheetml/2006/main" count="66" uniqueCount="51">
  <si>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</si>
  <si>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</si>
  <si>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</si>
  <si>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</si>
  <si>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</si>
  <si>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</si>
  <si>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</si>
  <si>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</si>
  <si>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</si>
  <si>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</si>
  <si>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</si>
  <si>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</si>
  <si>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Акт РБПиЭО (8,2 МВт)</t>
  </si>
  <si>
    <t>Акт РБПиЭО (4,8 МВт)</t>
  </si>
  <si>
    <t>I квартал</t>
  </si>
  <si>
    <t>II квартал</t>
  </si>
  <si>
    <t>IV квартал</t>
  </si>
  <si>
    <t>Мощность, МВт</t>
  </si>
  <si>
    <t>Резервируемая мощность 16 ПЭ</t>
  </si>
  <si>
    <t>фактическая макс. мощность</t>
  </si>
  <si>
    <t>ОАО ЭнергосбыТ Плюс</t>
  </si>
  <si>
    <t>Акт РБПЭиО "Профимилк"  № 6 от 17 мая 2007 года</t>
  </si>
  <si>
    <t>Акт РБПЭиО "Руслич"  № 8 от 17 февраля 2014 года</t>
  </si>
  <si>
    <t>оборудование демонтировано в 2016 году</t>
  </si>
  <si>
    <t>МУП ГЭС (ВН)</t>
  </si>
  <si>
    <t>МУП ГЭС (СН-2)</t>
  </si>
  <si>
    <t>котельная №3, МУП ГорУЖКХ</t>
  </si>
  <si>
    <t>котельная №3, МУП ГорУЖКХ (0,8 МВт)</t>
  </si>
  <si>
    <t>ООО "АРСТЭМ-ЭнергоТрейд"</t>
  </si>
  <si>
    <t>ООО "Мега-Инвест"</t>
  </si>
  <si>
    <t>1.</t>
  </si>
  <si>
    <t>ТСО</t>
  </si>
  <si>
    <t>(ВН)</t>
  </si>
  <si>
    <t>(СН-2)</t>
  </si>
  <si>
    <t xml:space="preserve">МУП ГЭС </t>
  </si>
  <si>
    <t>2.</t>
  </si>
  <si>
    <t>Абоненты ГП</t>
  </si>
  <si>
    <t>МВт</t>
  </si>
  <si>
    <t>МУП "Гор.УЖКХ" кот. 3</t>
  </si>
  <si>
    <t>Абоненты ЭСК</t>
  </si>
  <si>
    <t>Акт РБП и ЭО МП ГЭС (МУП "Горэлектросети")  № 2 от 01 июля 2014 года</t>
  </si>
  <si>
    <t>Акт РБП иЭО МУП "Гор.УЖКХ"  № 42 от 29.09.2011 г.</t>
  </si>
  <si>
    <t>ООО "Мега-Инвест", торговый центр ул. Парковая, д. 22</t>
  </si>
  <si>
    <t>Акт РБП и ЭО № 39- промплощадка А от 01.07.2016</t>
  </si>
  <si>
    <t>в том числе</t>
  </si>
  <si>
    <t>ВН</t>
  </si>
  <si>
    <t>СН-2</t>
  </si>
  <si>
    <t>ТСО, абоненты ГП, ЭСК</t>
  </si>
  <si>
    <t>Акт РБПиЭО (4,9 МВт)</t>
  </si>
  <si>
    <t xml:space="preserve"> ГП АО ЭнергосбыТ Плюс (СН-2)</t>
  </si>
  <si>
    <t>III квартал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</si>
</sst>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"/>
  </numFmts>
  <fonts count="49">
    <font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i/>
      <sz val="12"/>
      <name val="Arial Cyr"/>
      <family val="0"/>
    </font>
    <font>
      <b/>
      <i/>
      <sz val="10"/>
      <color indexed="16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66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9" fontId="9" fillId="0" borderId="0" applyBorder="0">
      <alignment vertical="top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8" fontId="4" fillId="0" borderId="22" xfId="0" applyNumberFormat="1" applyFont="1" applyFill="1" applyBorder="1" applyAlignment="1">
      <alignment horizontal="center"/>
    </xf>
    <xf numFmtId="178" fontId="4" fillId="0" borderId="23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78" fontId="4" fillId="0" borderId="22" xfId="0" applyNumberFormat="1" applyFont="1" applyBorder="1" applyAlignment="1">
      <alignment horizontal="center"/>
    </xf>
    <xf numFmtId="178" fontId="4" fillId="0" borderId="24" xfId="0" applyNumberFormat="1" applyFont="1" applyBorder="1" applyAlignment="1">
      <alignment horizontal="center"/>
    </xf>
    <xf numFmtId="178" fontId="4" fillId="0" borderId="25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78" fontId="4" fillId="0" borderId="27" xfId="0" applyNumberFormat="1" applyFont="1" applyBorder="1" applyAlignment="1">
      <alignment horizontal="center"/>
    </xf>
    <xf numFmtId="178" fontId="4" fillId="0" borderId="27" xfId="0" applyNumberFormat="1" applyFont="1" applyFill="1" applyBorder="1" applyAlignment="1">
      <alignment horizontal="center"/>
    </xf>
    <xf numFmtId="178" fontId="4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28" xfId="0" applyFont="1" applyBorder="1" applyAlignment="1">
      <alignment horizontal="center"/>
    </xf>
    <xf numFmtId="176" fontId="4" fillId="0" borderId="25" xfId="0" applyNumberFormat="1" applyFont="1" applyFill="1" applyBorder="1" applyAlignment="1">
      <alignment horizontal="center"/>
    </xf>
    <xf numFmtId="178" fontId="4" fillId="0" borderId="29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176" fontId="12" fillId="0" borderId="25" xfId="0" applyNumberFormat="1" applyFont="1" applyFill="1" applyBorder="1" applyAlignment="1">
      <alignment horizontal="center"/>
    </xf>
    <xf numFmtId="178" fontId="4" fillId="0" borderId="15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178" fontId="4" fillId="0" borderId="3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78" fontId="4" fillId="0" borderId="3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48" fillId="0" borderId="15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/>
    </xf>
    <xf numFmtId="178" fontId="0" fillId="0" borderId="15" xfId="0" applyNumberFormat="1" applyFill="1" applyBorder="1" applyAlignment="1">
      <alignment/>
    </xf>
    <xf numFmtId="178" fontId="7" fillId="0" borderId="25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1"/>
  <sheetViews>
    <sheetView tabSelected="1" zoomScale="107" zoomScaleNormal="107" zoomScalePageLayoutView="0" workbookViewId="0" topLeftCell="A1">
      <selection activeCell="O4" sqref="O4"/>
    </sheetView>
  </sheetViews>
  <sheetFormatPr defaultColWidth="9.00390625" defaultRowHeight="12.75"/>
  <cols>
    <col min="1" max="1" width="16.625" style="0" customWidth="1"/>
    <col min="2" max="3" width="16.375" style="0" customWidth="1"/>
    <col min="4" max="4" width="15.875" style="0" customWidth="1"/>
    <col min="5" max="8" width="20.00390625" style="0" customWidth="1"/>
    <col min="9" max="9" width="4.75390625" style="0" hidden="1" customWidth="1"/>
    <col min="10" max="10" width="3.00390625" style="0" hidden="1" customWidth="1"/>
    <col min="11" max="11" width="13.625" style="0" hidden="1" customWidth="1"/>
    <col min="12" max="12" width="16.25390625" style="0" hidden="1" customWidth="1"/>
    <col min="13" max="14" width="17.25390625" style="0" hidden="1" customWidth="1"/>
    <col min="15" max="16" width="17.25390625" style="0" customWidth="1"/>
  </cols>
  <sheetData>
    <row r="1" spans="1:11" ht="19.5" thickBot="1">
      <c r="A1" s="47" t="s">
        <v>18</v>
      </c>
      <c r="B1" s="47"/>
      <c r="C1" s="47"/>
      <c r="D1" s="47"/>
      <c r="E1" s="14"/>
      <c r="F1" s="14"/>
      <c r="G1" s="14"/>
      <c r="H1" s="14"/>
      <c r="K1" t="s">
        <v>19</v>
      </c>
    </row>
    <row r="2" spans="1:16" ht="45" customHeight="1" thickBot="1">
      <c r="A2" s="48">
        <v>2019</v>
      </c>
      <c r="B2" s="51" t="s">
        <v>17</v>
      </c>
      <c r="C2" s="52"/>
      <c r="D2" s="52"/>
      <c r="E2" s="53" t="s">
        <v>44</v>
      </c>
      <c r="F2" s="54"/>
      <c r="G2" s="20"/>
      <c r="H2" s="20"/>
      <c r="K2" s="6"/>
      <c r="L2" s="6"/>
      <c r="M2" s="11" t="s">
        <v>20</v>
      </c>
      <c r="N2" s="11" t="s">
        <v>28</v>
      </c>
      <c r="O2" s="15"/>
      <c r="P2" s="15"/>
    </row>
    <row r="3" spans="1:18" ht="63.75" customHeight="1" thickBot="1">
      <c r="A3" s="49"/>
      <c r="B3" s="11" t="s">
        <v>24</v>
      </c>
      <c r="C3" s="12" t="s">
        <v>25</v>
      </c>
      <c r="D3" s="11" t="s">
        <v>49</v>
      </c>
      <c r="E3" s="55" t="s">
        <v>47</v>
      </c>
      <c r="F3" s="56"/>
      <c r="G3" s="15"/>
      <c r="H3" s="15"/>
      <c r="K3" s="13" t="s">
        <v>24</v>
      </c>
      <c r="L3" s="13" t="s">
        <v>25</v>
      </c>
      <c r="M3" s="6"/>
      <c r="N3" s="6"/>
      <c r="O3" s="16"/>
      <c r="P3" s="16"/>
      <c r="R3" s="10"/>
    </row>
    <row r="4" spans="1:18" ht="77.25" customHeight="1" thickBot="1">
      <c r="A4" s="50"/>
      <c r="B4" s="24" t="s">
        <v>12</v>
      </c>
      <c r="C4" s="25" t="s">
        <v>48</v>
      </c>
      <c r="D4" s="24" t="s">
        <v>27</v>
      </c>
      <c r="E4" s="22" t="s">
        <v>45</v>
      </c>
      <c r="F4" s="23" t="s">
        <v>46</v>
      </c>
      <c r="G4" s="17"/>
      <c r="H4" s="17"/>
      <c r="K4" s="6"/>
      <c r="L4" s="6"/>
      <c r="M4" s="3" t="s">
        <v>26</v>
      </c>
      <c r="N4" s="3" t="s">
        <v>29</v>
      </c>
      <c r="O4" s="17"/>
      <c r="P4" s="17"/>
      <c r="R4" s="10"/>
    </row>
    <row r="5" spans="1:25" ht="15.75">
      <c r="A5" s="37" t="s">
        <v>0</v>
      </c>
      <c r="B5" s="38">
        <f aca="true" t="shared" si="0" ref="B5:B16">8.2-K5</f>
        <v>3.9692799999999995</v>
      </c>
      <c r="C5" s="38">
        <f>4.9-L5</f>
        <v>2.6543200000000002</v>
      </c>
      <c r="D5" s="39">
        <f>0.8-M5</f>
        <v>0.8</v>
      </c>
      <c r="E5" s="46">
        <f>B5</f>
        <v>3.9692799999999995</v>
      </c>
      <c r="F5" s="46">
        <f>SUM(C5:D5)</f>
        <v>3.45432</v>
      </c>
      <c r="G5" s="58"/>
      <c r="H5" s="58"/>
      <c r="I5" s="59"/>
      <c r="J5" s="59"/>
      <c r="K5" s="60">
        <v>4.23072</v>
      </c>
      <c r="L5" s="60">
        <v>2.24568</v>
      </c>
      <c r="M5" s="61">
        <v>0</v>
      </c>
      <c r="N5" s="61">
        <v>0.29212</v>
      </c>
      <c r="O5" s="62"/>
      <c r="P5" s="62"/>
      <c r="R5" s="10"/>
      <c r="S5" s="10"/>
      <c r="T5" s="10"/>
      <c r="U5" s="10"/>
      <c r="V5" s="10"/>
      <c r="W5" s="10"/>
      <c r="X5" s="10"/>
      <c r="Y5" s="10"/>
    </row>
    <row r="6" spans="1:25" ht="15.75">
      <c r="A6" s="40" t="s">
        <v>1</v>
      </c>
      <c r="B6" s="41">
        <f t="shared" si="0"/>
        <v>3.7205199999999996</v>
      </c>
      <c r="C6" s="38">
        <f>4.9-L6</f>
        <v>2.6053900000000003</v>
      </c>
      <c r="D6" s="39">
        <f>0.8-M6</f>
        <v>0.8</v>
      </c>
      <c r="E6" s="42">
        <f aca="true" t="shared" si="1" ref="E6:E16">B6</f>
        <v>3.7205199999999996</v>
      </c>
      <c r="F6" s="42">
        <f>SUM(C6:D6)</f>
        <v>3.4053900000000006</v>
      </c>
      <c r="G6" s="63"/>
      <c r="H6" s="63"/>
      <c r="I6" s="59"/>
      <c r="J6" s="59"/>
      <c r="K6" s="64">
        <v>4.47948</v>
      </c>
      <c r="L6" s="60">
        <v>2.29461</v>
      </c>
      <c r="M6" s="61">
        <v>0</v>
      </c>
      <c r="N6" s="60"/>
      <c r="O6" s="65"/>
      <c r="P6" s="65"/>
      <c r="R6" s="10"/>
      <c r="S6" s="10"/>
      <c r="T6" s="10"/>
      <c r="U6" s="10"/>
      <c r="V6" s="10"/>
      <c r="W6" s="10"/>
      <c r="X6" s="10"/>
      <c r="Y6" s="10"/>
    </row>
    <row r="7" spans="1:25" ht="15.75">
      <c r="A7" s="40" t="s">
        <v>2</v>
      </c>
      <c r="B7" s="41">
        <f t="shared" si="0"/>
        <v>4.371039999999999</v>
      </c>
      <c r="C7" s="38">
        <f>4.9-L7</f>
        <v>3.0510100000000007</v>
      </c>
      <c r="D7" s="39">
        <f aca="true" t="shared" si="2" ref="D7:D15">0.8-M7</f>
        <v>0.8</v>
      </c>
      <c r="E7" s="42">
        <f t="shared" si="1"/>
        <v>4.371039999999999</v>
      </c>
      <c r="F7" s="42">
        <f>SUM(C7:D7)</f>
        <v>3.8510100000000005</v>
      </c>
      <c r="G7" s="63"/>
      <c r="H7" s="63"/>
      <c r="I7" s="59"/>
      <c r="J7" s="59"/>
      <c r="K7" s="60">
        <v>3.82896</v>
      </c>
      <c r="L7" s="60">
        <v>1.84899</v>
      </c>
      <c r="M7" s="61">
        <v>0</v>
      </c>
      <c r="N7" s="60"/>
      <c r="O7" s="65"/>
      <c r="P7" s="65"/>
      <c r="S7" s="10"/>
      <c r="T7" s="10"/>
      <c r="U7" s="10"/>
      <c r="V7" s="10"/>
      <c r="W7" s="10"/>
      <c r="X7" s="10"/>
      <c r="Y7" s="10"/>
    </row>
    <row r="8" spans="1:25" ht="15.75" customHeight="1">
      <c r="A8" s="40" t="s">
        <v>3</v>
      </c>
      <c r="B8" s="41">
        <f t="shared" si="0"/>
        <v>4.53412</v>
      </c>
      <c r="C8" s="41">
        <f aca="true" t="shared" si="3" ref="C8:C16">4.9-L8</f>
        <v>3.1333300000000004</v>
      </c>
      <c r="D8" s="39">
        <f t="shared" si="2"/>
        <v>0.8</v>
      </c>
      <c r="E8" s="42">
        <f t="shared" si="1"/>
        <v>4.53412</v>
      </c>
      <c r="F8" s="42">
        <f aca="true" t="shared" si="4" ref="F8:F16">SUM(C8:D8)</f>
        <v>3.9333300000000007</v>
      </c>
      <c r="G8" s="63"/>
      <c r="H8" s="63"/>
      <c r="I8" s="59"/>
      <c r="J8" s="59"/>
      <c r="K8" s="64">
        <v>3.66588</v>
      </c>
      <c r="L8" s="64">
        <v>1.76667</v>
      </c>
      <c r="M8" s="61">
        <v>0</v>
      </c>
      <c r="N8" s="60"/>
      <c r="O8" s="65"/>
      <c r="P8" s="65"/>
      <c r="R8" s="10"/>
      <c r="S8" s="10"/>
      <c r="T8" s="10"/>
      <c r="U8" s="10"/>
      <c r="V8" s="10"/>
      <c r="W8" s="10"/>
      <c r="X8" s="10"/>
      <c r="Y8" s="10"/>
    </row>
    <row r="9" spans="1:25" ht="15.75" customHeight="1">
      <c r="A9" s="40" t="s">
        <v>4</v>
      </c>
      <c r="B9" s="41">
        <f t="shared" si="0"/>
        <v>6.498639999999999</v>
      </c>
      <c r="C9" s="41">
        <f t="shared" si="3"/>
        <v>3.3175600000000003</v>
      </c>
      <c r="D9" s="39">
        <f t="shared" si="2"/>
        <v>0.8</v>
      </c>
      <c r="E9" s="42">
        <f t="shared" si="1"/>
        <v>6.498639999999999</v>
      </c>
      <c r="F9" s="42">
        <f t="shared" si="4"/>
        <v>4.11756</v>
      </c>
      <c r="G9" s="63"/>
      <c r="H9" s="63"/>
      <c r="I9" s="59"/>
      <c r="J9" s="59"/>
      <c r="K9" s="66">
        <v>1.70136</v>
      </c>
      <c r="L9" s="66">
        <v>1.58244</v>
      </c>
      <c r="M9" s="61">
        <v>0</v>
      </c>
      <c r="N9" s="60"/>
      <c r="O9" s="65"/>
      <c r="P9" s="65"/>
      <c r="R9" s="10"/>
      <c r="S9" s="10"/>
      <c r="T9" s="10"/>
      <c r="U9" s="10"/>
      <c r="V9" s="10"/>
      <c r="W9" s="10"/>
      <c r="X9" s="10"/>
      <c r="Y9" s="10"/>
    </row>
    <row r="10" spans="1:25" ht="15.75" customHeight="1">
      <c r="A10" s="40" t="s">
        <v>5</v>
      </c>
      <c r="B10" s="41">
        <f t="shared" si="0"/>
        <v>6.334</v>
      </c>
      <c r="C10" s="41">
        <f t="shared" si="3"/>
        <v>3.439</v>
      </c>
      <c r="D10" s="39">
        <f t="shared" si="2"/>
        <v>0.8</v>
      </c>
      <c r="E10" s="42">
        <f t="shared" si="1"/>
        <v>6.334</v>
      </c>
      <c r="F10" s="42">
        <f t="shared" si="4"/>
        <v>4.239</v>
      </c>
      <c r="G10" s="63"/>
      <c r="H10" s="63"/>
      <c r="I10" s="59"/>
      <c r="J10" s="67"/>
      <c r="K10" s="66">
        <v>1.866</v>
      </c>
      <c r="L10" s="66">
        <v>1.461</v>
      </c>
      <c r="M10" s="61">
        <v>0</v>
      </c>
      <c r="N10" s="60"/>
      <c r="O10" s="65"/>
      <c r="P10" s="65"/>
      <c r="R10" s="10"/>
      <c r="S10" s="10"/>
      <c r="T10" s="10"/>
      <c r="U10" s="10"/>
      <c r="V10" s="10"/>
      <c r="W10" s="10"/>
      <c r="X10" s="10"/>
      <c r="Y10" s="10"/>
    </row>
    <row r="11" spans="1:16" ht="15.75" customHeight="1">
      <c r="A11" s="40" t="s">
        <v>6</v>
      </c>
      <c r="B11" s="41">
        <f>8.2-K11</f>
        <v>6.417</v>
      </c>
      <c r="C11" s="41">
        <f>4.9-L11</f>
        <v>3.9039400000000004</v>
      </c>
      <c r="D11" s="39">
        <f t="shared" si="2"/>
        <v>0.8</v>
      </c>
      <c r="E11" s="42">
        <f t="shared" si="1"/>
        <v>6.417</v>
      </c>
      <c r="F11" s="42">
        <f t="shared" si="4"/>
        <v>4.70394</v>
      </c>
      <c r="G11" s="63"/>
      <c r="H11" s="63"/>
      <c r="I11" s="59"/>
      <c r="J11" s="59"/>
      <c r="K11" s="60">
        <v>1.783</v>
      </c>
      <c r="L11" s="60">
        <v>0.99606</v>
      </c>
      <c r="M11" s="61">
        <v>0</v>
      </c>
      <c r="N11" s="60"/>
      <c r="O11" s="65"/>
      <c r="P11" s="65"/>
    </row>
    <row r="12" spans="1:16" ht="15.75" customHeight="1">
      <c r="A12" s="40" t="s">
        <v>7</v>
      </c>
      <c r="B12" s="41">
        <f t="shared" si="0"/>
        <v>6.019839999999999</v>
      </c>
      <c r="C12" s="41">
        <f t="shared" si="3"/>
        <v>3.86416</v>
      </c>
      <c r="D12" s="39">
        <f t="shared" si="2"/>
        <v>0.8</v>
      </c>
      <c r="E12" s="42">
        <f t="shared" si="1"/>
        <v>6.019839999999999</v>
      </c>
      <c r="F12" s="42">
        <f t="shared" si="4"/>
        <v>4.66416</v>
      </c>
      <c r="G12" s="63"/>
      <c r="H12" s="63"/>
      <c r="I12" s="59"/>
      <c r="J12" s="59"/>
      <c r="K12" s="60">
        <v>2.18016</v>
      </c>
      <c r="L12" s="60">
        <v>1.03584</v>
      </c>
      <c r="M12" s="61">
        <v>0</v>
      </c>
      <c r="N12" s="60"/>
      <c r="O12" s="65"/>
      <c r="P12" s="65"/>
    </row>
    <row r="13" spans="1:16" ht="15.75" customHeight="1">
      <c r="A13" s="40" t="s">
        <v>8</v>
      </c>
      <c r="B13" s="41">
        <f t="shared" si="0"/>
        <v>2.8806399999999996</v>
      </c>
      <c r="C13" s="41">
        <f t="shared" si="3"/>
        <v>3.3163600000000004</v>
      </c>
      <c r="D13" s="39">
        <f t="shared" si="2"/>
        <v>0.8</v>
      </c>
      <c r="E13" s="42">
        <f t="shared" si="1"/>
        <v>2.8806399999999996</v>
      </c>
      <c r="F13" s="42">
        <f t="shared" si="4"/>
        <v>4.11636</v>
      </c>
      <c r="G13" s="63"/>
      <c r="H13" s="63"/>
      <c r="I13" s="59"/>
      <c r="J13" s="59"/>
      <c r="K13" s="60">
        <v>5.31936</v>
      </c>
      <c r="L13" s="60">
        <v>1.58364</v>
      </c>
      <c r="M13" s="61">
        <v>0</v>
      </c>
      <c r="N13" s="60"/>
      <c r="O13" s="65"/>
      <c r="P13" s="65"/>
    </row>
    <row r="14" spans="1:16" ht="15.75" customHeight="1">
      <c r="A14" s="40" t="s">
        <v>9</v>
      </c>
      <c r="B14" s="41">
        <f t="shared" si="0"/>
        <v>2.898279999999999</v>
      </c>
      <c r="C14" s="41">
        <f t="shared" si="3"/>
        <v>3.1918900000000003</v>
      </c>
      <c r="D14" s="39">
        <f t="shared" si="2"/>
        <v>0.8</v>
      </c>
      <c r="E14" s="42">
        <f t="shared" si="1"/>
        <v>2.898279999999999</v>
      </c>
      <c r="F14" s="42">
        <f t="shared" si="4"/>
        <v>3.9918900000000006</v>
      </c>
      <c r="G14" s="63"/>
      <c r="H14" s="63"/>
      <c r="I14" s="59"/>
      <c r="J14" s="59"/>
      <c r="K14" s="60">
        <v>5.30172</v>
      </c>
      <c r="L14" s="60">
        <v>1.70811</v>
      </c>
      <c r="M14" s="61">
        <v>0</v>
      </c>
      <c r="N14" s="60"/>
      <c r="O14" s="65"/>
      <c r="P14" s="65"/>
    </row>
    <row r="15" spans="1:16" ht="15.75" customHeight="1">
      <c r="A15" s="40" t="s">
        <v>10</v>
      </c>
      <c r="B15" s="41">
        <f t="shared" si="0"/>
        <v>2.303959999999999</v>
      </c>
      <c r="C15" s="41">
        <f t="shared" si="3"/>
        <v>3.0728700000000004</v>
      </c>
      <c r="D15" s="39">
        <f t="shared" si="2"/>
        <v>0.6765875</v>
      </c>
      <c r="E15" s="42">
        <f t="shared" si="1"/>
        <v>2.303959999999999</v>
      </c>
      <c r="F15" s="42">
        <f t="shared" si="4"/>
        <v>3.7494575000000006</v>
      </c>
      <c r="G15" s="63"/>
      <c r="H15" s="63"/>
      <c r="I15" s="59"/>
      <c r="J15" s="59"/>
      <c r="K15" s="60">
        <v>5.89604</v>
      </c>
      <c r="L15" s="60">
        <v>1.82713</v>
      </c>
      <c r="M15" s="61">
        <v>0.1234125</v>
      </c>
      <c r="N15" s="61"/>
      <c r="O15" s="62"/>
      <c r="P15" s="62"/>
    </row>
    <row r="16" spans="1:16" ht="16.5" customHeight="1" thickBot="1">
      <c r="A16" s="43" t="s">
        <v>11</v>
      </c>
      <c r="B16" s="41">
        <f t="shared" si="0"/>
        <v>3.550799999999999</v>
      </c>
      <c r="C16" s="41">
        <f t="shared" si="3"/>
        <v>2.441374</v>
      </c>
      <c r="D16" s="39">
        <f>0.8-M16</f>
        <v>0.8</v>
      </c>
      <c r="E16" s="44">
        <f t="shared" si="1"/>
        <v>3.550799999999999</v>
      </c>
      <c r="F16" s="44">
        <f t="shared" si="4"/>
        <v>3.2413740000000004</v>
      </c>
      <c r="G16" s="63"/>
      <c r="H16" s="63"/>
      <c r="I16" s="59"/>
      <c r="J16" s="59"/>
      <c r="K16" s="60">
        <v>4.6492</v>
      </c>
      <c r="L16" s="60">
        <v>2.458626</v>
      </c>
      <c r="M16" s="61">
        <v>0</v>
      </c>
      <c r="N16" s="60"/>
      <c r="O16" s="65"/>
      <c r="P16" s="65"/>
    </row>
    <row r="17" spans="1:16" ht="15.75" thickBot="1">
      <c r="A17" s="45" t="s">
        <v>14</v>
      </c>
      <c r="B17" s="26">
        <f>AVERAGE(B5:B7)</f>
        <v>4.02028</v>
      </c>
      <c r="C17" s="26">
        <f>AVERAGE(C5:C7)</f>
        <v>2.77024</v>
      </c>
      <c r="D17" s="27">
        <f>AVERAGE(D5:D7)</f>
        <v>0.8000000000000002</v>
      </c>
      <c r="E17" s="26">
        <f>AVERAGE(E5:E7)</f>
        <v>4.02028</v>
      </c>
      <c r="F17" s="26">
        <f>AVERAGE(F5:F7)</f>
        <v>3.5702400000000005</v>
      </c>
      <c r="G17" s="68"/>
      <c r="H17" s="68"/>
      <c r="I17" s="59"/>
      <c r="J17" s="59"/>
      <c r="K17" s="60"/>
      <c r="L17" s="60"/>
      <c r="M17" s="60"/>
      <c r="N17" s="60"/>
      <c r="O17" s="65"/>
      <c r="P17" s="65"/>
    </row>
    <row r="18" spans="1:16" ht="15">
      <c r="A18" s="28" t="s">
        <v>15</v>
      </c>
      <c r="B18" s="29">
        <f>AVERAGE(B8:B10)</f>
        <v>5.78892</v>
      </c>
      <c r="C18" s="29">
        <f>AVERAGE(C8:C10)</f>
        <v>3.2966300000000004</v>
      </c>
      <c r="D18" s="30">
        <f>AVERAGE(D8:D10)</f>
        <v>0.8000000000000002</v>
      </c>
      <c r="E18" s="31">
        <f>AVERAGE(E8:E10)</f>
        <v>5.78892</v>
      </c>
      <c r="F18" s="31">
        <f>AVERAGE(F8:F10)</f>
        <v>4.09663</v>
      </c>
      <c r="G18" s="21"/>
      <c r="H18" s="21"/>
      <c r="K18" s="6"/>
      <c r="L18" s="6"/>
      <c r="M18" s="6"/>
      <c r="N18" s="6"/>
      <c r="O18" s="16"/>
      <c r="P18" s="16"/>
    </row>
    <row r="19" spans="1:16" ht="15">
      <c r="A19" s="28" t="s">
        <v>50</v>
      </c>
      <c r="B19" s="31">
        <f>AVERAGE(B11:B13)</f>
        <v>5.105826666666666</v>
      </c>
      <c r="C19" s="31">
        <f>AVERAGE(C11:C13)</f>
        <v>3.69482</v>
      </c>
      <c r="D19" s="31">
        <f>AVERAGE(D11:D13)</f>
        <v>0.8000000000000002</v>
      </c>
      <c r="E19" s="31">
        <f>AVERAGE(E11:E13)</f>
        <v>5.105826666666666</v>
      </c>
      <c r="F19" s="31">
        <f>AVERAGE(F11:F13)</f>
        <v>4.49482</v>
      </c>
      <c r="G19" s="21"/>
      <c r="H19" s="21"/>
      <c r="K19" s="6"/>
      <c r="L19" s="6"/>
      <c r="M19" s="6"/>
      <c r="N19" s="6"/>
      <c r="O19" s="16"/>
      <c r="P19" s="16"/>
    </row>
    <row r="20" spans="1:16" ht="15.75" thickBot="1">
      <c r="A20" s="32" t="s">
        <v>16</v>
      </c>
      <c r="B20" s="33">
        <f>AVERAGE(B14:B16)</f>
        <v>2.917679999999999</v>
      </c>
      <c r="C20" s="34">
        <f>AVERAGE(C14:C16)</f>
        <v>2.902044666666667</v>
      </c>
      <c r="D20" s="35">
        <f>AVERAGE(D14:D16)</f>
        <v>0.7588624999999999</v>
      </c>
      <c r="E20" s="33">
        <f>AVERAGE(E14:E16)</f>
        <v>2.917679999999999</v>
      </c>
      <c r="F20" s="33">
        <f>AVERAGE(F14:F16)</f>
        <v>3.6609071666666675</v>
      </c>
      <c r="G20" s="21"/>
      <c r="H20" s="21"/>
      <c r="K20" s="6"/>
      <c r="L20" s="6"/>
      <c r="M20" s="6"/>
      <c r="N20" s="6"/>
      <c r="O20" s="16"/>
      <c r="P20" s="16"/>
    </row>
    <row r="21" spans="1:6" ht="12.75">
      <c r="A21" s="36"/>
      <c r="B21" s="36"/>
      <c r="C21" s="36"/>
      <c r="D21" s="36"/>
      <c r="E21" s="36"/>
      <c r="F21" s="36"/>
    </row>
  </sheetData>
  <sheetProtection/>
  <mergeCells count="5">
    <mergeCell ref="A1:D1"/>
    <mergeCell ref="A2:A4"/>
    <mergeCell ref="B2:D2"/>
    <mergeCell ref="E2:F2"/>
    <mergeCell ref="E3:F3"/>
  </mergeCells>
  <printOptions/>
  <pageMargins left="0.7480314960629921" right="0.31496062992125984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28" sqref="B28"/>
    </sheetView>
  </sheetViews>
  <sheetFormatPr defaultColWidth="9.00390625" defaultRowHeight="12.75"/>
  <cols>
    <col min="2" max="2" width="25.375" style="0" customWidth="1"/>
    <col min="3" max="3" width="27.875" style="0" customWidth="1"/>
  </cols>
  <sheetData>
    <row r="1" spans="1:2" ht="17.25" customHeight="1">
      <c r="A1" s="10" t="s">
        <v>30</v>
      </c>
      <c r="B1" s="10" t="s">
        <v>31</v>
      </c>
    </row>
    <row r="3" spans="1:8" ht="13.5" thickBot="1">
      <c r="A3" s="10" t="s">
        <v>40</v>
      </c>
      <c r="B3" s="10"/>
      <c r="C3" s="10"/>
      <c r="D3" s="10"/>
      <c r="E3" s="10"/>
      <c r="F3" s="10"/>
      <c r="G3" s="10"/>
      <c r="H3" s="10"/>
    </row>
    <row r="4" spans="1:3" ht="15.75" thickBot="1">
      <c r="A4" s="48">
        <v>2018</v>
      </c>
      <c r="B4" s="51" t="s">
        <v>17</v>
      </c>
      <c r="C4" s="57"/>
    </row>
    <row r="5" spans="1:3" ht="13.5" thickBot="1">
      <c r="A5" s="49"/>
      <c r="B5" s="2" t="s">
        <v>32</v>
      </c>
      <c r="C5" s="1" t="s">
        <v>33</v>
      </c>
    </row>
    <row r="6" spans="1:3" ht="12.75">
      <c r="A6" s="49"/>
      <c r="B6" s="18" t="s">
        <v>34</v>
      </c>
      <c r="C6" s="19" t="s">
        <v>34</v>
      </c>
    </row>
    <row r="7" spans="1:3" ht="12.75">
      <c r="A7" s="49"/>
      <c r="B7" s="4" t="s">
        <v>12</v>
      </c>
      <c r="C7" s="5" t="s">
        <v>13</v>
      </c>
    </row>
    <row r="8" spans="1:3" ht="13.5" thickBot="1">
      <c r="A8" s="7" t="s">
        <v>37</v>
      </c>
      <c r="B8" s="8">
        <f>2.6+2.6+1.9+1.1</f>
        <v>8.2</v>
      </c>
      <c r="C8" s="9">
        <f>1.4+0.9+1.6+0.3+0.6</f>
        <v>4.8</v>
      </c>
    </row>
    <row r="11" spans="1:8" ht="12.75">
      <c r="A11" s="10" t="s">
        <v>21</v>
      </c>
      <c r="B11" s="10"/>
      <c r="C11" s="10"/>
      <c r="D11" s="10" t="s">
        <v>23</v>
      </c>
      <c r="E11" s="10"/>
      <c r="F11" s="10"/>
      <c r="G11" s="10"/>
      <c r="H11" s="10"/>
    </row>
    <row r="12" spans="1:8" ht="12.75">
      <c r="A12" s="10" t="s">
        <v>22</v>
      </c>
      <c r="B12" s="10"/>
      <c r="C12" s="10"/>
      <c r="D12" s="10" t="s">
        <v>23</v>
      </c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2" ht="12.75">
      <c r="A14" s="10" t="s">
        <v>35</v>
      </c>
      <c r="B14" s="10" t="s">
        <v>36</v>
      </c>
    </row>
    <row r="15" spans="1:2" ht="12.75">
      <c r="A15" s="10"/>
      <c r="B15" s="10"/>
    </row>
    <row r="16" ht="13.5" thickBot="1">
      <c r="A16" s="10" t="s">
        <v>41</v>
      </c>
    </row>
    <row r="17" spans="1:3" ht="15.75" thickBot="1">
      <c r="A17" s="48">
        <v>2018</v>
      </c>
      <c r="B17" s="51" t="s">
        <v>17</v>
      </c>
      <c r="C17" s="57"/>
    </row>
    <row r="18" spans="1:3" ht="13.5" thickBot="1">
      <c r="A18" s="49"/>
      <c r="B18" s="2" t="s">
        <v>32</v>
      </c>
      <c r="C18" s="1" t="s">
        <v>33</v>
      </c>
    </row>
    <row r="19" spans="1:3" ht="12.75">
      <c r="A19" s="49"/>
      <c r="B19" s="4"/>
      <c r="C19" s="5" t="s">
        <v>38</v>
      </c>
    </row>
    <row r="20" spans="1:3" ht="13.5" thickBot="1">
      <c r="A20" s="7" t="s">
        <v>37</v>
      </c>
      <c r="B20" s="8"/>
      <c r="C20" s="9">
        <v>0.8</v>
      </c>
    </row>
    <row r="22" spans="1:2" ht="12.75">
      <c r="A22" s="10" t="s">
        <v>35</v>
      </c>
      <c r="B22" s="10" t="s">
        <v>39</v>
      </c>
    </row>
    <row r="23" spans="1:2" ht="12.75">
      <c r="A23" s="10"/>
      <c r="B23" s="10"/>
    </row>
    <row r="24" ht="13.5" thickBot="1">
      <c r="A24" s="10" t="s">
        <v>43</v>
      </c>
    </row>
    <row r="25" spans="1:3" ht="15.75" thickBot="1">
      <c r="A25" s="48">
        <v>2018</v>
      </c>
      <c r="B25" s="51" t="s">
        <v>17</v>
      </c>
      <c r="C25" s="57"/>
    </row>
    <row r="26" spans="1:3" ht="13.5" thickBot="1">
      <c r="A26" s="49"/>
      <c r="B26" s="2" t="s">
        <v>32</v>
      </c>
      <c r="C26" s="1" t="s">
        <v>33</v>
      </c>
    </row>
    <row r="27" spans="1:3" ht="38.25">
      <c r="A27" s="49"/>
      <c r="B27" s="4"/>
      <c r="C27" s="5" t="s">
        <v>42</v>
      </c>
    </row>
    <row r="28" spans="1:3" ht="13.5" thickBot="1">
      <c r="A28" s="7" t="s">
        <v>37</v>
      </c>
      <c r="B28" s="8"/>
      <c r="C28" s="9">
        <v>0.89</v>
      </c>
    </row>
  </sheetData>
  <sheetProtection/>
  <mergeCells count="6">
    <mergeCell ref="A4:A7"/>
    <mergeCell ref="B4:C4"/>
    <mergeCell ref="A17:A19"/>
    <mergeCell ref="B17:C17"/>
    <mergeCell ref="A25:A27"/>
    <mergeCell ref="B25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pk2091</dc:creator>
  <cp:keywords/>
  <dc:description/>
  <cp:lastModifiedBy>user</cp:lastModifiedBy>
  <cp:lastPrinted>2019-01-03T10:08:52Z</cp:lastPrinted>
  <dcterms:created xsi:type="dcterms:W3CDTF">2013-07-01T06:30:57Z</dcterms:created>
  <dcterms:modified xsi:type="dcterms:W3CDTF">2020-01-03T11:14:55Z</dcterms:modified>
  <cp:category/>
  <cp:version/>
  <cp:contentType/>
  <cp:contentStatus/>
</cp:coreProperties>
</file>