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flagSum_List02_2">Лист1!$G$13:$G$14</definedName>
    <definedName name="org">[1]Титульный!$F$17</definedName>
    <definedName name="sub_1008" localSheetId="0">Лист1!#REF!</definedName>
    <definedName name="sub_100801" localSheetId="0">Лист1!#REF!</definedName>
    <definedName name="sub_100802" localSheetId="0">Лист1!#REF!</definedName>
    <definedName name="sub_10080201" localSheetId="0">Лист1!#REF!</definedName>
    <definedName name="sub_10080202" localSheetId="0">Лист1!#REF!</definedName>
    <definedName name="sub_10080203" localSheetId="0">Лист1!#REF!</definedName>
    <definedName name="sub_10080204" localSheetId="0">Лист1!#REF!</definedName>
    <definedName name="sub_10080205" localSheetId="0">Лист1!#REF!</definedName>
    <definedName name="sub_10080206" localSheetId="0">Лист1!#REF!</definedName>
    <definedName name="sub_10080207" localSheetId="0">Лист1!#REF!</definedName>
    <definedName name="sub_10080208" localSheetId="0">Лист1!#REF!</definedName>
    <definedName name="sub_10080209" localSheetId="0">Лист1!#REF!</definedName>
    <definedName name="sub_10080210" localSheetId="0">Лист1!#REF!</definedName>
    <definedName name="sub_10080211" localSheetId="0">Лист1!#REF!</definedName>
    <definedName name="sub_10080212" localSheetId="0">Лист1!#REF!</definedName>
    <definedName name="sub_10080213" localSheetId="0">Лист1!#REF!</definedName>
    <definedName name="sub_100803" localSheetId="0">Лист1!#REF!</definedName>
    <definedName name="sub_100804" localSheetId="0">Лист1!#REF!</definedName>
    <definedName name="sub_100805" localSheetId="0">Лист1!#REF!</definedName>
    <definedName name="sub_100806" localSheetId="0">Лист1!#REF!</definedName>
    <definedName name="sub_100807" localSheetId="0">Лист1!#REF!</definedName>
    <definedName name="sub_100808" localSheetId="0">Лист1!#REF!</definedName>
    <definedName name="sub_100809" localSheetId="0">Лист1!#REF!</definedName>
    <definedName name="sub_100810" localSheetId="0">Лист1!#REF!</definedName>
    <definedName name="sub_100811" localSheetId="0">Лист1!#REF!</definedName>
    <definedName name="sub_100812" localSheetId="0">Лист1!#REF!</definedName>
    <definedName name="sub_100813" localSheetId="0">Лист1!#REF!</definedName>
    <definedName name="sub_100814" localSheetId="0">Лист1!#REF!</definedName>
    <definedName name="sub_100815" localSheetId="0">Лист1!#REF!</definedName>
    <definedName name="sub_100816" localSheetId="0">Лист1!#REF!</definedName>
    <definedName name="sub_100817" localSheetId="0">Лист1!#REF!</definedName>
    <definedName name="sub_100818" localSheetId="0">Лист1!#REF!</definedName>
  </definedNames>
  <calcPr calcId="152511"/>
</workbook>
</file>

<file path=xl/calcChain.xml><?xml version="1.0" encoding="utf-8"?>
<calcChain xmlns="http://schemas.openxmlformats.org/spreadsheetml/2006/main">
  <c r="D8" i="1" l="1"/>
  <c r="D53" i="1"/>
  <c r="D54" i="1"/>
  <c r="D12" i="1" l="1"/>
  <c r="D30" i="1" l="1"/>
  <c r="D6" i="1"/>
  <c r="A2" i="1"/>
</calcChain>
</file>

<file path=xl/sharedStrings.xml><?xml version="1.0" encoding="utf-8"?>
<sst xmlns="http://schemas.openxmlformats.org/spreadsheetml/2006/main" count="160" uniqueCount="116">
  <si>
    <t>№ п/п</t>
  </si>
  <si>
    <t>Информация, подлежащая раскрытию</t>
  </si>
  <si>
    <t>Единица измерения</t>
  </si>
  <si>
    <t>Значение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</si>
  <si>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</si>
  <si>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</si>
  <si>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</si>
  <si>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</si>
  <si>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</si>
  <si>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</si>
  <si>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</si>
  <si>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теплоноситель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</si>
  <si>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</si>
  <si>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</si>
  <si>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</si>
  <si>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</si>
  <si>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</si>
  <si>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</si>
  <si>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</si>
  <si>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</si>
  <si>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</si>
  <si>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</si>
  <si>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</si>
  <si>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</si>
  <si>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</si>
  <si>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</si>
  <si>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</si>
  <si>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</si>
  <si>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</si>
  <si>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</si>
  <si>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</si>
  <si>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</si>
  <si>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</si>
  <si>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</si>
  <si>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</si>
  <si>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</si>
  <si>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</si>
  <si>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</si>
  <si>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</si>
  <si>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</si>
  <si>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</si>
  <si>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</si>
  <si>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</si>
  <si>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</si>
  <si>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</si>
  <si>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</si>
  <si>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</si>
  <si>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</si>
  <si>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</si>
  <si>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</si>
  <si>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</si>
  <si>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</si>
  <si>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</si>
  <si>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</si>
  <si>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</si>
  <si>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</si>
  <si>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</si>
  <si>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</si>
  <si>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</si>
  <si>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</si>
  <si>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выплаты соц.характера по Кол.договору</t>
  </si>
  <si>
    <t>2.15.2</t>
  </si>
  <si>
    <t>налог на имущество</t>
  </si>
  <si>
    <t>2.15.3</t>
  </si>
  <si>
    <t>налог на землю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</si>
  <si>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</si>
  <si>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</si>
  <si>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</si>
  <si>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</si>
  <si>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</si>
  <si>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</si>
  <si>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</si>
  <si>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</si>
  <si>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</si>
  <si>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</si>
  <si>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</si>
  <si>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</si>
  <si>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</si>
  <si>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</si>
  <si>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</si>
  <si>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</si>
  <si>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</si>
  <si>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</si>
  <si>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</si>
  <si>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</si>
  <si>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</si>
  <si>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</si>
  <si>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</si>
  <si>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</si>
  <si>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</si>
  <si>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</si>
  <si>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</si>
  <si>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</si>
  <si>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</si>
  <si>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</si>
  <si>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</si>
  <si>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</si>
  <si>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</si>
  <si>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</si>
  <si>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</si>
  <si>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</si>
  <si>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</si>
  <si>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</si>
  <si>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</si>
  <si>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</si>
  <si>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</si>
  <si>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</si>
  <si>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</si>
  <si>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</si>
  <si>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</si>
  <si>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</si>
  <si>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</si>
  <si>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 xml:space="preserve">Главный энергетик - </t>
  </si>
  <si>
    <t>начальник управления главного энергетика ВСМПО</t>
  </si>
  <si>
    <t>К.Ю. Панкратов</t>
  </si>
  <si>
    <t>Форма № 8. Информация об основных показателях финансово-хозяйственной деятельности регулируемых организаций (теплоноситель)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</si>
</sst>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 applyBorder="0">
      <alignment horizontal="center" vertical="center" wrapText="1"/>
    </xf>
    <xf numFmtId="0" fontId="6" fillId="0" borderId="1" applyBorder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Fill="1"/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0" borderId="2" xfId="4" applyFont="1" applyFill="1" applyBorder="1" applyAlignment="1" applyProtection="1">
      <alignment horizontal="center" vertical="center" wrapText="1"/>
    </xf>
    <xf numFmtId="49" fontId="7" fillId="0" borderId="2" xfId="4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4" fontId="2" fillId="0" borderId="2" xfId="1" applyNumberFormat="1" applyFont="1" applyFill="1" applyBorder="1" applyAlignment="1" applyProtection="1">
      <alignment horizontal="right" vertical="center" wrapText="1"/>
    </xf>
    <xf numFmtId="49" fontId="0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" xfId="1" applyFont="1" applyFill="1" applyBorder="1" applyAlignment="1" applyProtection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 indent="1"/>
    </xf>
    <xf numFmtId="0" fontId="2" fillId="0" borderId="2" xfId="1" applyFont="1" applyFill="1" applyBorder="1" applyAlignment="1" applyProtection="1">
      <alignment horizontal="left" vertical="center" wrapText="1" indent="2"/>
    </xf>
    <xf numFmtId="16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1" applyFont="1" applyFill="1" applyBorder="1" applyAlignment="1" applyProtection="1">
      <alignment horizontal="left" vertical="center" wrapText="1" indent="1"/>
    </xf>
    <xf numFmtId="49" fontId="2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2" xfId="1" applyFont="1" applyFill="1" applyBorder="1" applyAlignment="1" applyProtection="1">
      <alignment horizontal="center" vertical="center" wrapText="1"/>
    </xf>
    <xf numFmtId="49" fontId="8" fillId="0" borderId="2" xfId="6" applyNumberFormat="1" applyFont="1" applyFill="1" applyBorder="1" applyAlignment="1" applyProtection="1">
      <alignment horizontal="left" vertical="center" wrapText="1"/>
      <protection locked="0"/>
    </xf>
    <xf numFmtId="164" fontId="2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3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WARM%20&#1090;&#1077;&#1087;&#1083;&#1086;&#1085;&#1086;&#1089;&#1080;&#1090;&#1077;&#1083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 refreshError="1"/>
      <sheetData sheetId="1" refreshError="1"/>
      <sheetData sheetId="2" refreshError="1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topLeftCell="A25" workbookViewId="0">
      <selection activeCell="O41" sqref="O41"/>
    </sheetView>
  </sheetViews>
  <sheetFormatPr defaultRowHeight="15" x14ac:dyDescent="0.25"/>
  <cols>
    <col min="1" max="1" width="6.7109375" customWidth="1"/>
    <col min="2" max="2" width="51.7109375" customWidth="1"/>
    <col min="3" max="3" width="12.85546875" customWidth="1"/>
    <col min="4" max="4" width="13" customWidth="1"/>
  </cols>
  <sheetData>
    <row r="1" spans="1:4" ht="38.25" customHeight="1" x14ac:dyDescent="0.25">
      <c r="A1" s="24" t="s">
        <v>115</v>
      </c>
      <c r="B1" s="24"/>
      <c r="C1" s="24"/>
      <c r="D1" s="24"/>
    </row>
    <row r="2" spans="1:4" x14ac:dyDescent="0.25">
      <c r="A2" s="25" t="str">
        <f>IF(org=0,"Не определено",org)</f>
        <v>Публичное акционерное общество "Корпорация ВСМПО-АВИСМА", г. Верхняя Салда</v>
      </c>
      <c r="B2" s="25"/>
      <c r="C2" s="25"/>
      <c r="D2" s="25"/>
    </row>
    <row r="3" spans="1:4" x14ac:dyDescent="0.25">
      <c r="A3" s="2"/>
      <c r="B3" s="3"/>
      <c r="C3" s="3"/>
      <c r="D3" s="4"/>
    </row>
    <row r="4" spans="1:4" ht="22.5" x14ac:dyDescent="0.25">
      <c r="A4" s="3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6" t="s">
        <v>5</v>
      </c>
      <c r="C5" s="6" t="s">
        <v>6</v>
      </c>
      <c r="D5" s="6" t="s">
        <v>7</v>
      </c>
    </row>
    <row r="6" spans="1:4" ht="22.5" x14ac:dyDescent="0.25">
      <c r="A6" s="7" t="s">
        <v>4</v>
      </c>
      <c r="B6" s="8" t="s">
        <v>8</v>
      </c>
      <c r="C6" s="3" t="s">
        <v>9</v>
      </c>
      <c r="D6" s="9">
        <f>SUM(D7:D7)</f>
        <v>1281.3399999999999</v>
      </c>
    </row>
    <row r="7" spans="1:4" x14ac:dyDescent="0.25">
      <c r="A7" s="10" t="s">
        <v>10</v>
      </c>
      <c r="B7" s="11" t="s">
        <v>11</v>
      </c>
      <c r="C7" s="12" t="s">
        <v>9</v>
      </c>
      <c r="D7" s="13">
        <v>1281.3399999999999</v>
      </c>
    </row>
    <row r="8" spans="1:4" ht="22.5" x14ac:dyDescent="0.25">
      <c r="A8" s="7" t="s">
        <v>5</v>
      </c>
      <c r="B8" s="8" t="s">
        <v>12</v>
      </c>
      <c r="C8" s="3" t="s">
        <v>9</v>
      </c>
      <c r="D8" s="9">
        <f>SUM(D9:D10)+D11+SUM(D14:D22)+D25+D28+D30</f>
        <v>19972.71</v>
      </c>
    </row>
    <row r="9" spans="1:4" ht="22.5" x14ac:dyDescent="0.25">
      <c r="A9" s="7" t="s">
        <v>13</v>
      </c>
      <c r="B9" s="14" t="s">
        <v>14</v>
      </c>
      <c r="C9" s="3" t="s">
        <v>9</v>
      </c>
      <c r="D9" s="13">
        <v>99.45</v>
      </c>
    </row>
    <row r="10" spans="1:4" x14ac:dyDescent="0.25">
      <c r="A10" s="7" t="s">
        <v>15</v>
      </c>
      <c r="B10" s="14" t="s">
        <v>16</v>
      </c>
      <c r="C10" s="3" t="s">
        <v>9</v>
      </c>
      <c r="D10" s="9">
        <v>0</v>
      </c>
    </row>
    <row r="11" spans="1:4" ht="22.5" x14ac:dyDescent="0.25">
      <c r="A11" s="7" t="s">
        <v>17</v>
      </c>
      <c r="B11" s="14" t="s">
        <v>18</v>
      </c>
      <c r="C11" s="3" t="s">
        <v>9</v>
      </c>
      <c r="D11" s="13">
        <v>1231.2</v>
      </c>
    </row>
    <row r="12" spans="1:4" ht="22.5" x14ac:dyDescent="0.25">
      <c r="A12" s="7" t="s">
        <v>19</v>
      </c>
      <c r="B12" s="15" t="s">
        <v>20</v>
      </c>
      <c r="C12" s="3" t="s">
        <v>21</v>
      </c>
      <c r="D12" s="13">
        <f>D11/D13</f>
        <v>3.375</v>
      </c>
    </row>
    <row r="13" spans="1:4" x14ac:dyDescent="0.25">
      <c r="A13" s="7" t="s">
        <v>22</v>
      </c>
      <c r="B13" s="15" t="s">
        <v>23</v>
      </c>
      <c r="C13" s="3" t="s">
        <v>24</v>
      </c>
      <c r="D13" s="16">
        <v>364.8</v>
      </c>
    </row>
    <row r="14" spans="1:4" ht="22.5" x14ac:dyDescent="0.25">
      <c r="A14" s="7" t="s">
        <v>25</v>
      </c>
      <c r="B14" s="14" t="s">
        <v>26</v>
      </c>
      <c r="C14" s="3" t="s">
        <v>9</v>
      </c>
      <c r="D14" s="13">
        <v>3026.46</v>
      </c>
    </row>
    <row r="15" spans="1:4" ht="30" x14ac:dyDescent="0.25">
      <c r="A15" s="7" t="s">
        <v>27</v>
      </c>
      <c r="B15" s="17" t="s">
        <v>28</v>
      </c>
      <c r="C15" s="3" t="s">
        <v>9</v>
      </c>
      <c r="D15" s="13">
        <v>1677.98</v>
      </c>
    </row>
    <row r="16" spans="1:4" ht="22.5" x14ac:dyDescent="0.25">
      <c r="A16" s="7" t="s">
        <v>29</v>
      </c>
      <c r="B16" s="14" t="s">
        <v>30</v>
      </c>
      <c r="C16" s="3" t="s">
        <v>9</v>
      </c>
      <c r="D16" s="13">
        <v>7884.4</v>
      </c>
    </row>
    <row r="17" spans="1:4" ht="22.5" x14ac:dyDescent="0.25">
      <c r="A17" s="7" t="s">
        <v>31</v>
      </c>
      <c r="B17" s="14" t="s">
        <v>32</v>
      </c>
      <c r="C17" s="3" t="s">
        <v>9</v>
      </c>
      <c r="D17" s="13">
        <v>2452.3000000000002</v>
      </c>
    </row>
    <row r="18" spans="1:4" ht="22.5" x14ac:dyDescent="0.25">
      <c r="A18" s="7" t="s">
        <v>33</v>
      </c>
      <c r="B18" s="14" t="s">
        <v>34</v>
      </c>
      <c r="C18" s="3" t="s">
        <v>9</v>
      </c>
      <c r="D18" s="13">
        <v>0</v>
      </c>
    </row>
    <row r="19" spans="1:4" ht="22.5" x14ac:dyDescent="0.25">
      <c r="A19" s="7" t="s">
        <v>35</v>
      </c>
      <c r="B19" s="14" t="s">
        <v>36</v>
      </c>
      <c r="C19" s="3" t="s">
        <v>9</v>
      </c>
      <c r="D19" s="13">
        <v>0</v>
      </c>
    </row>
    <row r="20" spans="1:4" ht="22.5" x14ac:dyDescent="0.25">
      <c r="A20" s="7" t="s">
        <v>37</v>
      </c>
      <c r="B20" s="14" t="s">
        <v>38</v>
      </c>
      <c r="C20" s="3" t="s">
        <v>9</v>
      </c>
      <c r="D20" s="13">
        <v>147.66</v>
      </c>
    </row>
    <row r="21" spans="1:4" ht="30" x14ac:dyDescent="0.25">
      <c r="A21" s="7" t="s">
        <v>39</v>
      </c>
      <c r="B21" s="17" t="s">
        <v>40</v>
      </c>
      <c r="C21" s="3" t="s">
        <v>9</v>
      </c>
      <c r="D21" s="13">
        <v>0</v>
      </c>
    </row>
    <row r="22" spans="1:4" ht="22.5" x14ac:dyDescent="0.25">
      <c r="A22" s="7" t="s">
        <v>41</v>
      </c>
      <c r="B22" s="14" t="s">
        <v>42</v>
      </c>
      <c r="C22" s="3" t="s">
        <v>9</v>
      </c>
      <c r="D22" s="13">
        <v>2834.6</v>
      </c>
    </row>
    <row r="23" spans="1:4" x14ac:dyDescent="0.25">
      <c r="A23" s="7" t="s">
        <v>43</v>
      </c>
      <c r="B23" s="15" t="s">
        <v>44</v>
      </c>
      <c r="C23" s="3" t="s">
        <v>9</v>
      </c>
      <c r="D23" s="13">
        <v>0</v>
      </c>
    </row>
    <row r="24" spans="1:4" x14ac:dyDescent="0.25">
      <c r="A24" s="7" t="s">
        <v>45</v>
      </c>
      <c r="B24" s="15" t="s">
        <v>46</v>
      </c>
      <c r="C24" s="3" t="s">
        <v>9</v>
      </c>
      <c r="D24" s="13">
        <v>0</v>
      </c>
    </row>
    <row r="25" spans="1:4" ht="22.5" x14ac:dyDescent="0.25">
      <c r="A25" s="7" t="s">
        <v>47</v>
      </c>
      <c r="B25" s="14" t="s">
        <v>48</v>
      </c>
      <c r="C25" s="3" t="s">
        <v>9</v>
      </c>
      <c r="D25" s="13">
        <v>300.2</v>
      </c>
    </row>
    <row r="26" spans="1:4" x14ac:dyDescent="0.25">
      <c r="A26" s="7" t="s">
        <v>49</v>
      </c>
      <c r="B26" s="15" t="s">
        <v>44</v>
      </c>
      <c r="C26" s="3" t="s">
        <v>9</v>
      </c>
      <c r="D26" s="13">
        <v>0</v>
      </c>
    </row>
    <row r="27" spans="1:4" x14ac:dyDescent="0.25">
      <c r="A27" s="7" t="s">
        <v>50</v>
      </c>
      <c r="B27" s="15" t="s">
        <v>46</v>
      </c>
      <c r="C27" s="3" t="s">
        <v>9</v>
      </c>
      <c r="D27" s="13">
        <v>0</v>
      </c>
    </row>
    <row r="28" spans="1:4" ht="22.5" x14ac:dyDescent="0.25">
      <c r="A28" s="7" t="s">
        <v>51</v>
      </c>
      <c r="B28" s="14" t="s">
        <v>52</v>
      </c>
      <c r="C28" s="3" t="s">
        <v>9</v>
      </c>
      <c r="D28" s="13">
        <v>45.8</v>
      </c>
    </row>
    <row r="29" spans="1:4" ht="45" x14ac:dyDescent="0.25">
      <c r="A29" s="7" t="s">
        <v>53</v>
      </c>
      <c r="B29" s="15" t="s">
        <v>54</v>
      </c>
      <c r="C29" s="3" t="s">
        <v>55</v>
      </c>
      <c r="D29" s="18" t="s">
        <v>56</v>
      </c>
    </row>
    <row r="30" spans="1:4" ht="33.75" x14ac:dyDescent="0.25">
      <c r="A30" s="7" t="s">
        <v>57</v>
      </c>
      <c r="B30" s="14" t="s">
        <v>58</v>
      </c>
      <c r="C30" s="3" t="s">
        <v>9</v>
      </c>
      <c r="D30" s="9">
        <f>SUM(D31:D33)</f>
        <v>272.65999999999997</v>
      </c>
    </row>
    <row r="31" spans="1:4" x14ac:dyDescent="0.25">
      <c r="A31" s="10" t="s">
        <v>59</v>
      </c>
      <c r="B31" s="19" t="s">
        <v>60</v>
      </c>
      <c r="C31" s="20" t="s">
        <v>9</v>
      </c>
      <c r="D31" s="13">
        <v>267.51</v>
      </c>
    </row>
    <row r="32" spans="1:4" x14ac:dyDescent="0.25">
      <c r="A32" s="10" t="s">
        <v>61</v>
      </c>
      <c r="B32" s="19" t="s">
        <v>62</v>
      </c>
      <c r="C32" s="20" t="s">
        <v>9</v>
      </c>
      <c r="D32" s="13">
        <v>4.4000000000000004</v>
      </c>
    </row>
    <row r="33" spans="1:4" x14ac:dyDescent="0.25">
      <c r="A33" s="10" t="s">
        <v>63</v>
      </c>
      <c r="B33" s="19" t="s">
        <v>64</v>
      </c>
      <c r="C33" s="20" t="s">
        <v>9</v>
      </c>
      <c r="D33" s="13">
        <v>0.75</v>
      </c>
    </row>
    <row r="34" spans="1:4" ht="22.5" x14ac:dyDescent="0.25">
      <c r="A34" s="7" t="s">
        <v>6</v>
      </c>
      <c r="B34" s="8" t="s">
        <v>65</v>
      </c>
      <c r="C34" s="3" t="s">
        <v>9</v>
      </c>
      <c r="D34" s="13">
        <v>-1404.12</v>
      </c>
    </row>
    <row r="35" spans="1:4" ht="22.5" x14ac:dyDescent="0.25">
      <c r="A35" s="7" t="s">
        <v>7</v>
      </c>
      <c r="B35" s="8" t="s">
        <v>66</v>
      </c>
      <c r="C35" s="3" t="s">
        <v>9</v>
      </c>
      <c r="D35" s="13">
        <v>0</v>
      </c>
    </row>
    <row r="36" spans="1:4" ht="33.75" x14ac:dyDescent="0.25">
      <c r="A36" s="7" t="s">
        <v>67</v>
      </c>
      <c r="B36" s="14" t="s">
        <v>68</v>
      </c>
      <c r="C36" s="3" t="s">
        <v>9</v>
      </c>
      <c r="D36" s="13">
        <v>0</v>
      </c>
    </row>
    <row r="37" spans="1:4" ht="33.75" x14ac:dyDescent="0.25">
      <c r="A37" s="7" t="s">
        <v>69</v>
      </c>
      <c r="B37" s="8" t="s">
        <v>70</v>
      </c>
      <c r="C37" s="3" t="s">
        <v>9</v>
      </c>
      <c r="D37" s="13">
        <v>0</v>
      </c>
    </row>
    <row r="38" spans="1:4" x14ac:dyDescent="0.25">
      <c r="A38" s="7" t="s">
        <v>71</v>
      </c>
      <c r="B38" s="14" t="s">
        <v>72</v>
      </c>
      <c r="C38" s="3" t="s">
        <v>9</v>
      </c>
      <c r="D38" s="13">
        <v>0</v>
      </c>
    </row>
    <row r="39" spans="1:4" x14ac:dyDescent="0.25">
      <c r="A39" s="7" t="s">
        <v>73</v>
      </c>
      <c r="B39" s="8" t="s">
        <v>74</v>
      </c>
      <c r="C39" s="3" t="s">
        <v>9</v>
      </c>
      <c r="D39" s="13">
        <v>0</v>
      </c>
    </row>
    <row r="40" spans="1:4" ht="39" customHeight="1" x14ac:dyDescent="0.25">
      <c r="A40" s="7" t="s">
        <v>75</v>
      </c>
      <c r="B40" s="8" t="s">
        <v>76</v>
      </c>
      <c r="C40" s="3" t="s">
        <v>55</v>
      </c>
      <c r="D40" s="21"/>
    </row>
    <row r="41" spans="1:4" ht="45" x14ac:dyDescent="0.25">
      <c r="A41" s="7" t="s">
        <v>77</v>
      </c>
      <c r="B41" s="8" t="s">
        <v>78</v>
      </c>
      <c r="C41" s="3" t="s">
        <v>79</v>
      </c>
      <c r="D41" s="13">
        <v>444.65</v>
      </c>
    </row>
    <row r="42" spans="1:4" ht="22.5" x14ac:dyDescent="0.25">
      <c r="A42" s="7" t="s">
        <v>80</v>
      </c>
      <c r="B42" s="8" t="s">
        <v>81</v>
      </c>
      <c r="C42" s="3" t="s">
        <v>79</v>
      </c>
      <c r="D42" s="13">
        <v>87.75</v>
      </c>
    </row>
    <row r="43" spans="1:4" ht="33.75" x14ac:dyDescent="0.25">
      <c r="A43" s="7" t="s">
        <v>82</v>
      </c>
      <c r="B43" s="8" t="s">
        <v>83</v>
      </c>
      <c r="C43" s="3" t="s">
        <v>84</v>
      </c>
      <c r="D43" s="16">
        <v>569.3451</v>
      </c>
    </row>
    <row r="44" spans="1:4" ht="33.75" x14ac:dyDescent="0.25">
      <c r="A44" s="7" t="s">
        <v>85</v>
      </c>
      <c r="B44" s="8" t="s">
        <v>86</v>
      </c>
      <c r="C44" s="3" t="s">
        <v>84</v>
      </c>
      <c r="D44" s="16">
        <v>18.628900000000002</v>
      </c>
    </row>
    <row r="45" spans="1:4" ht="33.75" x14ac:dyDescent="0.25">
      <c r="A45" s="7" t="s">
        <v>87</v>
      </c>
      <c r="B45" s="8" t="s">
        <v>88</v>
      </c>
      <c r="C45" s="3" t="s">
        <v>84</v>
      </c>
      <c r="D45" s="22">
        <v>215.2773</v>
      </c>
    </row>
    <row r="46" spans="1:4" x14ac:dyDescent="0.25">
      <c r="A46" s="7" t="s">
        <v>89</v>
      </c>
      <c r="B46" s="14" t="s">
        <v>90</v>
      </c>
      <c r="C46" s="3" t="s">
        <v>84</v>
      </c>
      <c r="D46" s="16">
        <v>201.99850000000001</v>
      </c>
    </row>
    <row r="47" spans="1:4" ht="22.5" x14ac:dyDescent="0.25">
      <c r="A47" s="7" t="s">
        <v>91</v>
      </c>
      <c r="B47" s="14" t="s">
        <v>92</v>
      </c>
      <c r="C47" s="3" t="s">
        <v>84</v>
      </c>
      <c r="D47" s="16">
        <v>13.222099999999999</v>
      </c>
    </row>
    <row r="48" spans="1:4" ht="33.75" x14ac:dyDescent="0.25">
      <c r="A48" s="7" t="s">
        <v>93</v>
      </c>
      <c r="B48" s="8" t="s">
        <v>94</v>
      </c>
      <c r="C48" s="3" t="s">
        <v>95</v>
      </c>
      <c r="D48" s="13">
        <v>0</v>
      </c>
    </row>
    <row r="49" spans="1:6" ht="22.5" x14ac:dyDescent="0.25">
      <c r="A49" s="7" t="s">
        <v>96</v>
      </c>
      <c r="B49" s="8" t="s">
        <v>97</v>
      </c>
      <c r="C49" s="3" t="s">
        <v>84</v>
      </c>
      <c r="D49" s="16">
        <v>26</v>
      </c>
    </row>
    <row r="50" spans="1:6" ht="22.5" x14ac:dyDescent="0.25">
      <c r="A50" s="7" t="s">
        <v>98</v>
      </c>
      <c r="B50" s="8" t="s">
        <v>99</v>
      </c>
      <c r="C50" s="3" t="s">
        <v>100</v>
      </c>
      <c r="D50" s="13">
        <v>21</v>
      </c>
    </row>
    <row r="51" spans="1:6" ht="22.5" x14ac:dyDescent="0.25">
      <c r="A51" s="7" t="s">
        <v>101</v>
      </c>
      <c r="B51" s="8" t="s">
        <v>102</v>
      </c>
      <c r="C51" s="3" t="s">
        <v>100</v>
      </c>
      <c r="D51" s="13">
        <v>0</v>
      </c>
    </row>
    <row r="52" spans="1:6" ht="45" x14ac:dyDescent="0.25">
      <c r="A52" s="7" t="s">
        <v>103</v>
      </c>
      <c r="B52" s="8" t="s">
        <v>104</v>
      </c>
      <c r="C52" s="3" t="s">
        <v>105</v>
      </c>
      <c r="D52" s="23">
        <v>164</v>
      </c>
    </row>
    <row r="53" spans="1:6" ht="56.25" x14ac:dyDescent="0.25">
      <c r="A53" s="7" t="s">
        <v>106</v>
      </c>
      <c r="B53" s="8" t="s">
        <v>107</v>
      </c>
      <c r="C53" s="3" t="s">
        <v>108</v>
      </c>
      <c r="D53" s="13">
        <f>D13/D45</f>
        <v>1.6945585995365049</v>
      </c>
    </row>
    <row r="54" spans="1:6" ht="56.25" x14ac:dyDescent="0.25">
      <c r="A54" s="7" t="s">
        <v>109</v>
      </c>
      <c r="B54" s="8" t="s">
        <v>110</v>
      </c>
      <c r="C54" s="3" t="s">
        <v>111</v>
      </c>
      <c r="D54" s="13">
        <f>727.53/D45</f>
        <v>3.3795016938618239</v>
      </c>
    </row>
    <row r="55" spans="1:6" x14ac:dyDescent="0.25">
      <c r="A55" s="1"/>
      <c r="B55" s="1"/>
      <c r="C55" s="1"/>
      <c r="D55" s="1"/>
    </row>
    <row r="56" spans="1:6" x14ac:dyDescent="0.25">
      <c r="A56" s="1"/>
      <c r="B56" s="1"/>
      <c r="C56" s="1"/>
      <c r="D56" s="1"/>
    </row>
    <row r="57" spans="1:6" x14ac:dyDescent="0.25">
      <c r="A57" s="1" t="s">
        <v>112</v>
      </c>
      <c r="B57" s="1"/>
      <c r="C57" s="1"/>
      <c r="D57" s="1"/>
    </row>
    <row r="58" spans="1:6" x14ac:dyDescent="0.25">
      <c r="A58" s="1" t="s">
        <v>113</v>
      </c>
      <c r="B58" s="1"/>
      <c r="C58" s="1"/>
      <c r="D58" s="1"/>
      <c r="F58" t="s">
        <v>114</v>
      </c>
    </row>
    <row r="59" spans="1:6" x14ac:dyDescent="0.25">
      <c r="A59" s="1"/>
      <c r="B59" s="1"/>
      <c r="C59" s="1"/>
      <c r="D59" s="1"/>
    </row>
    <row r="60" spans="1:6" x14ac:dyDescent="0.25">
      <c r="A60" s="1"/>
      <c r="B60" s="1"/>
      <c r="C60" s="1"/>
      <c r="D60" s="1"/>
    </row>
    <row r="61" spans="1:6" x14ac:dyDescent="0.25">
      <c r="A61" s="1"/>
      <c r="B61" s="1"/>
      <c r="C61" s="1"/>
      <c r="D61" s="1"/>
    </row>
    <row r="62" spans="1:6" x14ac:dyDescent="0.25">
      <c r="A62" s="1"/>
      <c r="B62" s="1"/>
      <c r="C62" s="1"/>
      <c r="D62" s="1"/>
    </row>
    <row r="63" spans="1:6" x14ac:dyDescent="0.25">
      <c r="A63" s="1"/>
      <c r="B63" s="1"/>
      <c r="C63" s="1"/>
      <c r="D63" s="1"/>
    </row>
    <row r="64" spans="1:6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7:D3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B7 B31:B33">
      <formula1>900</formula1>
    </dataValidation>
    <dataValidation type="decimal" allowBlank="1" showErrorMessage="1" errorTitle="Ошибка" error="Допускается ввод только действительных чисел!" sqref="D34:D3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53:D54 D42:D44 D46:D52 D41 D9 D11:D28 D7 D39 D36 D31:D33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flagSum_List02_2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2021-04-30T05:47:11Z</dcterms:modified>
</cp:coreProperties>
</file>