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flagSum_List02_2">Лист1!#REF!</definedName>
    <definedName name="kind_of_fuels">[1]TEHSHEET!$M$2:$M$29</definedName>
    <definedName name="kind_of_purchase_method">[1]TEHSHEET!$O$2:$O$4</definedName>
    <definedName name="org">[1]Титульный!$F$17</definedName>
    <definedName name="sub_1008" localSheetId="0">Лист1!#REF!</definedName>
    <definedName name="sub_100801" localSheetId="0">Лист1!#REF!</definedName>
    <definedName name="sub_100802" localSheetId="0">Лист1!#REF!</definedName>
    <definedName name="sub_10080201" localSheetId="0">Лист1!#REF!</definedName>
    <definedName name="sub_10080202" localSheetId="0">Лист1!#REF!</definedName>
    <definedName name="sub_10080203" localSheetId="0">Лист1!#REF!</definedName>
    <definedName name="sub_10080204" localSheetId="0">Лист1!#REF!</definedName>
    <definedName name="sub_10080205" localSheetId="0">Лист1!#REF!</definedName>
    <definedName name="sub_10080206" localSheetId="0">Лист1!#REF!</definedName>
    <definedName name="sub_10080207" localSheetId="0">Лист1!#REF!</definedName>
    <definedName name="sub_10080208" localSheetId="0">Лист1!#REF!</definedName>
    <definedName name="sub_10080209" localSheetId="0">Лист1!#REF!</definedName>
    <definedName name="sub_10080210" localSheetId="0">Лист1!#REF!</definedName>
    <definedName name="sub_10080211" localSheetId="0">Лист1!#REF!</definedName>
    <definedName name="sub_10080212" localSheetId="0">Лист1!#REF!</definedName>
    <definedName name="sub_10080213" localSheetId="0">Лист1!#REF!</definedName>
    <definedName name="sub_100803" localSheetId="0">Лист1!#REF!</definedName>
    <definedName name="sub_100804" localSheetId="0">Лист1!#REF!</definedName>
    <definedName name="sub_100805" localSheetId="0">Лист1!#REF!</definedName>
    <definedName name="sub_100806" localSheetId="0">Лист1!#REF!</definedName>
    <definedName name="sub_100807" localSheetId="0">Лист1!#REF!</definedName>
    <definedName name="sub_100808" localSheetId="0">Лист1!#REF!</definedName>
    <definedName name="sub_100809" localSheetId="0">Лист1!#REF!</definedName>
    <definedName name="sub_100810" localSheetId="0">Лист1!#REF!</definedName>
    <definedName name="sub_100811" localSheetId="0">Лист1!#REF!</definedName>
    <definedName name="sub_100812" localSheetId="0">Лист1!#REF!</definedName>
    <definedName name="sub_100813" localSheetId="0">Лист1!#REF!</definedName>
    <definedName name="sub_100814" localSheetId="0">Лист1!#REF!</definedName>
    <definedName name="sub_100815" localSheetId="0">Лист1!#REF!</definedName>
    <definedName name="sub_100816" localSheetId="0">Лист1!#REF!</definedName>
    <definedName name="sub_100817" localSheetId="0">Лист1!#REF!</definedName>
    <definedName name="sub_100818" localSheetId="0">Лист1!#REF!</definedName>
  </definedNames>
  <calcPr calcId="152511"/>
</workbook>
</file>

<file path=xl/calcChain.xml><?xml version="1.0" encoding="utf-8"?>
<calcChain xmlns="http://schemas.openxmlformats.org/spreadsheetml/2006/main">
  <c r="D35" i="1" l="1"/>
  <c r="D8" i="1"/>
  <c r="D61" i="1"/>
  <c r="D60" i="1"/>
  <c r="D44" i="1"/>
  <c r="D17" i="1"/>
  <c r="D10" i="1" l="1"/>
  <c r="D6" i="1"/>
  <c r="A2" i="1"/>
</calcChain>
</file>

<file path=xl/sharedStrings.xml><?xml version="1.0" encoding="utf-8"?>
<sst xmlns="http://schemas.openxmlformats.org/spreadsheetml/2006/main" count="179" uniqueCount="129">
  <si>
    <t>Информация, подлежащая раскрытию</t>
  </si>
  <si>
    <t>Значение</t>
  </si>
  <si>
    <t>№ п/п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</si>
  <si>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</si>
  <si>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</si>
  <si>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</si>
  <si>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</si>
  <si>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</si>
  <si>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</si>
  <si>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</si>
  <si>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>1.1</t>
  </si>
  <si>
    <t>теплоэнергия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</si>
  <si>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</si>
  <si>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</si>
  <si>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Расходы на покупаемую тепловую энергию (мощность), теплоноситель</t>
  </si>
  <si>
    <t>2.2</t>
  </si>
  <si>
    <t>Расходы на топливо</t>
  </si>
  <si>
    <t>газ природный по регулируемой цене</t>
  </si>
  <si>
    <t>x</t>
  </si>
  <si>
    <t>Объем</t>
  </si>
  <si>
    <t>тыс м3</t>
  </si>
  <si>
    <t>Стоимость за единицу объема</t>
  </si>
  <si>
    <t>Стоимость доставки</t>
  </si>
  <si>
    <t>Способ приобретения</t>
  </si>
  <si>
    <t>2.3</t>
  </si>
  <si>
    <t>Расходы на покупаемую электрическую энергию (мощность), используемую в технологическом процессе</t>
  </si>
  <si>
    <t>2.3.1</t>
  </si>
  <si>
    <t>Средневзвешенная стоимость 1 кВт.ч (с учетом мощности)</t>
  </si>
  <si>
    <t>руб</t>
  </si>
  <si>
    <t>2.3.2</t>
  </si>
  <si>
    <t>Объем приобретенной электрической энергии</t>
  </si>
  <si>
    <t>тыс кВт.ч</t>
  </si>
  <si>
    <t>2.4</t>
  </si>
  <si>
    <t>Расходы на приобретение холодной воды, используемой в технологическом процессе</t>
  </si>
  <si>
    <t>2.5</t>
  </si>
  <si>
    <t>Расходы на хим.реагенты, используемые в технологическом процессе</t>
  </si>
  <si>
    <t>2.6</t>
  </si>
  <si>
    <t>Расходы на оплату труда основного производственного персонала</t>
  </si>
  <si>
    <t>2.7</t>
  </si>
  <si>
    <t>Отчисления на социальные нужды основного производственного персонала</t>
  </si>
  <si>
    <t>2.8</t>
  </si>
  <si>
    <t>Расходы на оплату труда административно-управленческого персонала</t>
  </si>
  <si>
    <t>2.9</t>
  </si>
  <si>
    <t>Отчисления на социальные нужды административно-управленческого персонала</t>
  </si>
  <si>
    <t>2.10</t>
  </si>
  <si>
    <t>Расходы на амортизацию основных производственных средств</t>
  </si>
  <si>
    <t>2.11</t>
  </si>
  <si>
    <t>Расходы на аренду имущества, используемого для осуществления регулируемого вида деятельности</t>
  </si>
  <si>
    <t>2.12</t>
  </si>
  <si>
    <t>Общепроизводственные расходы, в том числе отнесенные к ним:</t>
  </si>
  <si>
    <t>2.12.1</t>
  </si>
  <si>
    <t>Расходы на текущий ремонт</t>
  </si>
  <si>
    <t>2.12.2</t>
  </si>
  <si>
    <t>Расходы на капитальный ремонт</t>
  </si>
  <si>
    <t>2.13</t>
  </si>
  <si>
    <t>Общехозяйственные расходы, в том числе отнесенные к ним:</t>
  </si>
  <si>
    <t>2.13.1</t>
  </si>
  <si>
    <t>2.13.2</t>
  </si>
  <si>
    <t>2.14</t>
  </si>
  <si>
    <t>Расходы на капитальный и текущий ремонт основных производственных средств, в том числе:</t>
  </si>
  <si>
    <t>2.14.1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</si>
  <si>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</si>
  <si>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</si>
  <si>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</si>
  <si>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</si>
  <si>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2.15.1</t>
  </si>
  <si>
    <t>налог на имущество</t>
  </si>
  <si>
    <t>2.15.2</t>
  </si>
  <si>
    <t>налог на землю</t>
  </si>
  <si>
    <t>2.15.3</t>
  </si>
  <si>
    <t>плата за выбросы</t>
  </si>
  <si>
    <t>2.15.4</t>
  </si>
  <si>
    <t>выплаты соц.характера из прибыли</t>
  </si>
  <si>
    <t>2.15.5</t>
  </si>
  <si>
    <t>расчетная предпринимательская прибыль</t>
  </si>
  <si>
    <t>Валовая прибыль (убытки) от реализации товаров и оказания услуг по регулируемому виду деятельности</t>
  </si>
  <si>
    <t>Чистая прибыль, полученная от регулируемого вида деятельности, в том числе:</t>
  </si>
  <si>
    <t>4.1</t>
  </si>
  <si>
    <t>Размер расходования чистой прибыли на финансирование мероприятий, предусмотренных инвестиционной программой</t>
  </si>
  <si>
    <t>5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</si>
  <si>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</si>
  <si>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</si>
  <si>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</si>
  <si>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6</t>
  </si>
  <si>
    <t>Стоимость переоценки основных фондов</t>
  </si>
  <si>
    <t>7</t>
  </si>
  <si>
    <t>Годовая бухгалтерская отчетность, включая бухгалтерский баланс и приложения к нему</t>
  </si>
  <si>
    <t>8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</si>
  <si>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</si>
  <si>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</si>
  <si>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9</t>
  </si>
  <si>
    <t>Тепловая нагрузка по договорам, заключенным в рамках осуществления регулируемых видов деятельности</t>
  </si>
  <si>
    <t>10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</si>
  <si>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</si>
  <si>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</si>
  <si>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11</t>
  </si>
  <si>
    <t>Объем приобретаемой регулируемой организацией тепловой энергии в рамках осуществления регулируемых видов деятельности</t>
  </si>
  <si>
    <t>12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</si>
  <si>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</si>
  <si>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</si>
  <si>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</si>
  <si>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</si>
  <si>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</si>
  <si>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13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</si>
  <si>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</si>
  <si>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</si>
  <si>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14</t>
  </si>
  <si>
    <t>Фактический объем потерь при передаче тепловой энергии</t>
  </si>
  <si>
    <t>15</t>
  </si>
  <si>
    <t>Среднесписочная численность основного производственного персонала</t>
  </si>
  <si>
    <t xml:space="preserve"> чел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</si>
  <si>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</si>
  <si>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</si>
  <si>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</si>
  <si>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</si>
  <si>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</si>
  <si>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</si>
  <si>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</si>
  <si>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</si>
  <si>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</si>
  <si>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</si>
  <si>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</si>
  <si>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2.2.1</t>
  </si>
  <si>
    <t>2.2.1.1</t>
  </si>
  <si>
    <t>2.2.1.2</t>
  </si>
  <si>
    <t>2.2.1.3</t>
  </si>
  <si>
    <t>2.2.1.4</t>
  </si>
  <si>
    <t>прямые договоры без торгов</t>
  </si>
  <si>
    <t>Форма № 8. Информация об основных показателях финансово-хозяйственной деятельности регулируемых организаций (теплоэнергия)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</si>
</sst>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b/>
      <u/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 applyBorder="0">
      <alignment horizontal="center" vertical="center" wrapText="1"/>
    </xf>
    <xf numFmtId="0" fontId="6" fillId="0" borderId="4" applyBorder="0">
      <alignment horizontal="center" vertical="center" wrapText="1"/>
    </xf>
    <xf numFmtId="0" fontId="3" fillId="0" borderId="0"/>
  </cellStyleXfs>
  <cellXfs count="34">
    <xf numFmtId="0" fontId="0" fillId="0" borderId="0" xfId="0"/>
    <xf numFmtId="49" fontId="0" fillId="0" borderId="9" xfId="2" applyNumberFormat="1" applyFont="1" applyFill="1" applyBorder="1" applyAlignment="1" applyProtection="1">
      <alignment horizontal="center" vertical="center" wrapText="1"/>
    </xf>
    <xf numFmtId="0" fontId="7" fillId="0" borderId="0" xfId="2" applyFont="1" applyFill="1" applyBorder="1" applyAlignment="1" applyProtection="1">
      <alignment vertical="center" wrapText="1"/>
    </xf>
    <xf numFmtId="0" fontId="7" fillId="0" borderId="0" xfId="2" applyFont="1" applyFill="1" applyBorder="1" applyAlignment="1" applyProtection="1">
      <alignment horizontal="center" vertical="center" wrapText="1"/>
    </xf>
    <xf numFmtId="0" fontId="8" fillId="0" borderId="0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3" xfId="5" applyFont="1" applyFill="1" applyBorder="1" applyAlignment="1" applyProtection="1">
      <alignment horizontal="center" vertical="center" wrapText="1"/>
    </xf>
    <xf numFmtId="0" fontId="7" fillId="0" borderId="5" xfId="5" applyFont="1" applyFill="1" applyBorder="1" applyAlignment="1" applyProtection="1">
      <alignment horizontal="center" vertical="center" wrapText="1"/>
    </xf>
    <xf numFmtId="49" fontId="7" fillId="0" borderId="6" xfId="5" applyNumberFormat="1" applyFont="1" applyFill="1" applyBorder="1" applyAlignment="1" applyProtection="1">
      <alignment horizontal="center" vertical="center" wrapText="1"/>
    </xf>
    <xf numFmtId="49" fontId="7" fillId="0" borderId="7" xfId="2" applyNumberFormat="1" applyFont="1" applyFill="1" applyBorder="1" applyAlignment="1" applyProtection="1">
      <alignment horizontal="center" vertical="center" wrapText="1"/>
    </xf>
    <xf numFmtId="0" fontId="7" fillId="0" borderId="8" xfId="2" applyFont="1" applyFill="1" applyBorder="1" applyAlignment="1" applyProtection="1">
      <alignment horizontal="left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49" fontId="2" fillId="0" borderId="9" xfId="2" applyNumberFormat="1" applyFont="1" applyFill="1" applyBorder="1" applyAlignment="1" applyProtection="1">
      <alignment horizontal="center" vertical="center" wrapText="1"/>
    </xf>
    <xf numFmtId="49" fontId="2" fillId="0" borderId="9" xfId="2" applyNumberFormat="1" applyFont="1" applyFill="1" applyBorder="1" applyAlignment="1" applyProtection="1">
      <alignment horizontal="left" vertical="center" wrapText="1" indent="1"/>
      <protection locked="0"/>
    </xf>
    <xf numFmtId="0" fontId="2" fillId="0" borderId="9" xfId="2" applyFont="1" applyFill="1" applyBorder="1" applyAlignment="1" applyProtection="1">
      <alignment horizontal="center" vertical="center" wrapText="1"/>
    </xf>
    <xf numFmtId="0" fontId="7" fillId="0" borderId="9" xfId="2" applyFont="1" applyFill="1" applyBorder="1" applyAlignment="1" applyProtection="1">
      <alignment horizontal="left" vertical="center" wrapText="1" indent="1"/>
    </xf>
    <xf numFmtId="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9" xfId="2" applyNumberFormat="1" applyFont="1" applyFill="1" applyBorder="1" applyAlignment="1" applyProtection="1">
      <alignment horizontal="left" vertical="center" wrapText="1" indent="2"/>
      <protection locked="0"/>
    </xf>
    <xf numFmtId="0" fontId="2" fillId="0" borderId="9" xfId="2" applyFont="1" applyFill="1" applyBorder="1" applyAlignment="1" applyProtection="1">
      <alignment horizontal="left" vertical="center" wrapText="1" indent="3"/>
    </xf>
    <xf numFmtId="49" fontId="2" fillId="0" borderId="9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Fill="1" applyBorder="1" applyAlignment="1" applyProtection="1">
      <alignment horizontal="left" vertical="center" wrapText="1" indent="2"/>
    </xf>
    <xf numFmtId="0" fontId="2" fillId="0" borderId="9" xfId="2" applyFont="1" applyFill="1" applyBorder="1" applyAlignment="1" applyProtection="1">
      <alignment horizontal="left" vertical="center" wrapText="1" indent="1"/>
    </xf>
    <xf numFmtId="49" fontId="7" fillId="0" borderId="9" xfId="6" applyNumberFormat="1" applyFont="1" applyFill="1" applyBorder="1" applyAlignment="1" applyProtection="1">
      <alignment horizontal="center" vertical="center" wrapText="1"/>
    </xf>
    <xf numFmtId="49" fontId="2" fillId="0" borderId="9" xfId="2" applyNumberFormat="1" applyFont="1" applyFill="1" applyBorder="1" applyAlignment="1" applyProtection="1">
      <alignment horizontal="left" vertical="center" wrapText="1" indent="2"/>
      <protection locked="0"/>
    </xf>
    <xf numFmtId="49" fontId="9" fillId="0" borderId="9" xfId="1" applyNumberFormat="1" applyFont="1" applyFill="1" applyBorder="1" applyAlignment="1" applyProtection="1">
      <alignment horizontal="left" vertical="center" wrapText="1"/>
      <protection locked="0"/>
    </xf>
    <xf numFmtId="0" fontId="0" fillId="0" borderId="10" xfId="2" applyNumberFormat="1" applyFont="1" applyFill="1" applyBorder="1" applyAlignment="1" applyProtection="1">
      <alignment horizontal="left" vertical="center" wrapText="1"/>
      <protection locked="0"/>
    </xf>
    <xf numFmtId="4" fontId="7" fillId="0" borderId="10" xfId="2" applyNumberFormat="1" applyFont="1" applyFill="1" applyBorder="1" applyAlignment="1" applyProtection="1">
      <alignment horizontal="right" vertical="center" wrapText="1"/>
    </xf>
    <xf numFmtId="4" fontId="7" fillId="0" borderId="10" xfId="2" applyNumberFormat="1" applyFont="1" applyFill="1" applyBorder="1" applyAlignment="1" applyProtection="1">
      <alignment horizontal="right" vertical="center" wrapText="1"/>
      <protection locked="0"/>
    </xf>
    <xf numFmtId="164" fontId="7" fillId="0" borderId="11" xfId="2" applyNumberFormat="1" applyFont="1" applyFill="1" applyBorder="1" applyAlignment="1" applyProtection="1">
      <alignment horizontal="right" vertical="center" wrapText="1"/>
      <protection locked="0"/>
    </xf>
    <xf numFmtId="4" fontId="7" fillId="0" borderId="12" xfId="2" applyNumberFormat="1" applyFont="1" applyFill="1" applyBorder="1" applyAlignment="1" applyProtection="1">
      <alignment horizontal="right" vertical="center" wrapText="1"/>
      <protection locked="0"/>
    </xf>
    <xf numFmtId="164" fontId="7" fillId="0" borderId="10" xfId="2" applyNumberFormat="1" applyFont="1" applyFill="1" applyBorder="1" applyAlignment="1" applyProtection="1">
      <alignment horizontal="right" vertical="center" wrapText="1"/>
    </xf>
    <xf numFmtId="164" fontId="2" fillId="0" borderId="10" xfId="2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3" applyFont="1" applyFill="1" applyBorder="1" applyAlignment="1">
      <alignment horizontal="center" vertical="center" wrapText="1"/>
    </xf>
    <xf numFmtId="0" fontId="7" fillId="0" borderId="2" xfId="4" applyFont="1" applyFill="1" applyBorder="1" applyAlignment="1" applyProtection="1">
      <alignment horizontal="center" vertical="center" wrapText="1"/>
    </xf>
  </cellXfs>
  <cellStyles count="7">
    <cellStyle name="Гиперссылка" xfId="1" builtinId="8"/>
    <cellStyle name="Заголовок" xfId="4"/>
    <cellStyle name="ЗаголовокСтолбца" xfId="5"/>
    <cellStyle name="Обычный" xfId="0" builtinId="0"/>
    <cellStyle name="Обычный_ЖКУ_проект3" xfId="6"/>
    <cellStyle name="Обычный_Мониторинг инвестиций" xfId="2"/>
    <cellStyle name="Обычный_Шаблон по источникам для Модуля Реестр (2)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JKH.OPEN.INFO.BALANCE.WARM%20&#1090;&#1077;&#1087;&#1083;&#1086;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Публичное акционерное общество "Корпорация ВСМПО-АВИСМА", г. Верхняя Салда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topLeftCell="A37" workbookViewId="0">
      <selection activeCell="D36" sqref="D36"/>
    </sheetView>
  </sheetViews>
  <sheetFormatPr defaultRowHeight="15" x14ac:dyDescent="0.25"/>
  <cols>
    <col min="1" max="1" width="10.42578125" customWidth="1"/>
    <col min="2" max="2" width="35" customWidth="1"/>
    <col min="3" max="3" width="10.85546875" customWidth="1"/>
    <col min="4" max="4" width="19.42578125" customWidth="1"/>
  </cols>
  <sheetData>
    <row r="1" spans="1:4" ht="44.25" customHeight="1" x14ac:dyDescent="0.25">
      <c r="A1" s="32" t="s">
        <v>128</v>
      </c>
      <c r="B1" s="32"/>
      <c r="C1" s="32"/>
      <c r="D1" s="32"/>
    </row>
    <row r="2" spans="1:4" ht="29.25" customHeight="1" x14ac:dyDescent="0.25">
      <c r="A2" s="33" t="str">
        <f>IF(org=0,"Не определено",org)</f>
        <v>Публичное акционерное общество "Корпорация ВСМПО-АВИСМА", г. Верхняя Салда</v>
      </c>
      <c r="B2" s="33"/>
      <c r="C2" s="33"/>
      <c r="D2" s="33"/>
    </row>
    <row r="3" spans="1:4" x14ac:dyDescent="0.25">
      <c r="A3" s="2"/>
      <c r="B3" s="3"/>
      <c r="C3" s="3"/>
      <c r="D3" s="4"/>
    </row>
    <row r="4" spans="1:4" ht="23.25" thickBot="1" x14ac:dyDescent="0.3">
      <c r="A4" s="5" t="s">
        <v>2</v>
      </c>
      <c r="B4" s="6" t="s">
        <v>0</v>
      </c>
      <c r="C4" s="7" t="s">
        <v>3</v>
      </c>
      <c r="D4" s="7" t="s">
        <v>1</v>
      </c>
    </row>
    <row r="5" spans="1:4" ht="15.75" thickTop="1" x14ac:dyDescent="0.25">
      <c r="A5" s="8" t="s">
        <v>4</v>
      </c>
      <c r="B5" s="8" t="s">
        <v>5</v>
      </c>
      <c r="C5" s="8" t="s">
        <v>6</v>
      </c>
      <c r="D5" s="8" t="s">
        <v>7</v>
      </c>
    </row>
    <row r="6" spans="1:4" ht="36.75" customHeight="1" x14ac:dyDescent="0.25">
      <c r="A6" s="9" t="s">
        <v>4</v>
      </c>
      <c r="B6" s="10" t="s">
        <v>8</v>
      </c>
      <c r="C6" s="11" t="s">
        <v>9</v>
      </c>
      <c r="D6" s="26">
        <f>SUM(D7:D7)</f>
        <v>187647.7</v>
      </c>
    </row>
    <row r="7" spans="1:4" x14ac:dyDescent="0.25">
      <c r="A7" s="12" t="s">
        <v>10</v>
      </c>
      <c r="B7" s="13" t="s">
        <v>11</v>
      </c>
      <c r="C7" s="14" t="s">
        <v>9</v>
      </c>
      <c r="D7" s="27">
        <v>187647.7</v>
      </c>
    </row>
    <row r="8" spans="1:4" ht="36" customHeight="1" x14ac:dyDescent="0.25">
      <c r="A8" s="9" t="s">
        <v>5</v>
      </c>
      <c r="B8" s="10" t="s">
        <v>12</v>
      </c>
      <c r="C8" s="11" t="s">
        <v>9</v>
      </c>
      <c r="D8" s="26">
        <f>D9+D10+D16+D19+D21+D22+D23+D24+D25+D27+D30+D33+D35+0.02</f>
        <v>709475.22</v>
      </c>
    </row>
    <row r="9" spans="1:4" ht="27.75" customHeight="1" x14ac:dyDescent="0.25">
      <c r="A9" s="9" t="s">
        <v>13</v>
      </c>
      <c r="B9" s="15" t="s">
        <v>14</v>
      </c>
      <c r="C9" s="11" t="s">
        <v>9</v>
      </c>
      <c r="D9" s="16">
        <v>23314.68</v>
      </c>
    </row>
    <row r="10" spans="1:4" x14ac:dyDescent="0.25">
      <c r="A10" s="9" t="s">
        <v>15</v>
      </c>
      <c r="B10" s="15" t="s">
        <v>16</v>
      </c>
      <c r="C10" s="11" t="s">
        <v>9</v>
      </c>
      <c r="D10" s="26">
        <f>D11</f>
        <v>388154.87</v>
      </c>
    </row>
    <row r="11" spans="1:4" ht="30" x14ac:dyDescent="0.25">
      <c r="A11" s="1" t="s">
        <v>122</v>
      </c>
      <c r="B11" s="17" t="s">
        <v>17</v>
      </c>
      <c r="C11" s="14" t="s">
        <v>18</v>
      </c>
      <c r="D11" s="26">
        <v>388154.87</v>
      </c>
    </row>
    <row r="12" spans="1:4" x14ac:dyDescent="0.25">
      <c r="A12" s="1" t="s">
        <v>123</v>
      </c>
      <c r="B12" s="18" t="s">
        <v>19</v>
      </c>
      <c r="C12" s="19" t="s">
        <v>20</v>
      </c>
      <c r="D12" s="16">
        <v>96650.73</v>
      </c>
    </row>
    <row r="13" spans="1:4" x14ac:dyDescent="0.25">
      <c r="A13" s="1" t="s">
        <v>124</v>
      </c>
      <c r="B13" s="18" t="s">
        <v>21</v>
      </c>
      <c r="C13" s="14" t="s">
        <v>9</v>
      </c>
      <c r="D13" s="16">
        <v>4.0160499999999999</v>
      </c>
    </row>
    <row r="14" spans="1:4" x14ac:dyDescent="0.25">
      <c r="A14" s="1" t="s">
        <v>125</v>
      </c>
      <c r="B14" s="18" t="s">
        <v>22</v>
      </c>
      <c r="C14" s="14" t="s">
        <v>9</v>
      </c>
      <c r="D14" s="16">
        <v>0.2</v>
      </c>
    </row>
    <row r="15" spans="1:4" ht="30" x14ac:dyDescent="0.25">
      <c r="A15" s="1" t="s">
        <v>126</v>
      </c>
      <c r="B15" s="18" t="s">
        <v>23</v>
      </c>
      <c r="C15" s="14" t="s">
        <v>18</v>
      </c>
      <c r="D15" s="25" t="s">
        <v>127</v>
      </c>
    </row>
    <row r="16" spans="1:4" ht="32.25" customHeight="1" x14ac:dyDescent="0.25">
      <c r="A16" s="9" t="s">
        <v>24</v>
      </c>
      <c r="B16" s="15" t="s">
        <v>25</v>
      </c>
      <c r="C16" s="11" t="s">
        <v>9</v>
      </c>
      <c r="D16" s="16">
        <v>49028.639999999999</v>
      </c>
    </row>
    <row r="17" spans="1:4" ht="24.75" customHeight="1" x14ac:dyDescent="0.25">
      <c r="A17" s="9" t="s">
        <v>26</v>
      </c>
      <c r="B17" s="20" t="s">
        <v>27</v>
      </c>
      <c r="C17" s="11" t="s">
        <v>28</v>
      </c>
      <c r="D17" s="16">
        <f>D16/D18</f>
        <v>3.204065348277775</v>
      </c>
    </row>
    <row r="18" spans="1:4" ht="31.5" customHeight="1" x14ac:dyDescent="0.25">
      <c r="A18" s="9" t="s">
        <v>29</v>
      </c>
      <c r="B18" s="20" t="s">
        <v>30</v>
      </c>
      <c r="C18" s="11" t="s">
        <v>31</v>
      </c>
      <c r="D18" s="28">
        <v>15302.01</v>
      </c>
    </row>
    <row r="19" spans="1:4" ht="34.5" customHeight="1" x14ac:dyDescent="0.25">
      <c r="A19" s="9" t="s">
        <v>32</v>
      </c>
      <c r="B19" s="15" t="s">
        <v>33</v>
      </c>
      <c r="C19" s="11" t="s">
        <v>9</v>
      </c>
      <c r="D19" s="16">
        <v>23845.68</v>
      </c>
    </row>
    <row r="20" spans="1:4" ht="45.75" customHeight="1" x14ac:dyDescent="0.25">
      <c r="A20" s="9" t="s">
        <v>34</v>
      </c>
      <c r="B20" s="21" t="s">
        <v>35</v>
      </c>
      <c r="C20" s="11" t="s">
        <v>9</v>
      </c>
      <c r="D20" s="16">
        <v>0</v>
      </c>
    </row>
    <row r="21" spans="1:4" ht="22.5" x14ac:dyDescent="0.25">
      <c r="A21" s="9" t="s">
        <v>36</v>
      </c>
      <c r="B21" s="15" t="s">
        <v>37</v>
      </c>
      <c r="C21" s="11" t="s">
        <v>9</v>
      </c>
      <c r="D21" s="16">
        <v>41294.79</v>
      </c>
    </row>
    <row r="22" spans="1:4" ht="39" customHeight="1" x14ac:dyDescent="0.25">
      <c r="A22" s="9" t="s">
        <v>38</v>
      </c>
      <c r="B22" s="15" t="s">
        <v>39</v>
      </c>
      <c r="C22" s="11" t="s">
        <v>9</v>
      </c>
      <c r="D22" s="16">
        <v>12892.06</v>
      </c>
    </row>
    <row r="23" spans="1:4" ht="39.75" customHeight="1" x14ac:dyDescent="0.25">
      <c r="A23" s="9" t="s">
        <v>40</v>
      </c>
      <c r="B23" s="15" t="s">
        <v>41</v>
      </c>
      <c r="C23" s="11" t="s">
        <v>9</v>
      </c>
      <c r="D23" s="16">
        <v>42155.78</v>
      </c>
    </row>
    <row r="24" spans="1:4" ht="30.75" customHeight="1" x14ac:dyDescent="0.25">
      <c r="A24" s="9" t="s">
        <v>42</v>
      </c>
      <c r="B24" s="15" t="s">
        <v>43</v>
      </c>
      <c r="C24" s="11" t="s">
        <v>9</v>
      </c>
      <c r="D24" s="16">
        <v>11383.98</v>
      </c>
    </row>
    <row r="25" spans="1:4" ht="29.25" customHeight="1" x14ac:dyDescent="0.25">
      <c r="A25" s="9" t="s">
        <v>44</v>
      </c>
      <c r="B25" s="15" t="s">
        <v>45</v>
      </c>
      <c r="C25" s="11" t="s">
        <v>9</v>
      </c>
      <c r="D25" s="16">
        <v>10064.19</v>
      </c>
    </row>
    <row r="26" spans="1:4" ht="41.25" customHeight="1" x14ac:dyDescent="0.25">
      <c r="A26" s="9" t="s">
        <v>46</v>
      </c>
      <c r="B26" s="15" t="s">
        <v>47</v>
      </c>
      <c r="C26" s="11" t="s">
        <v>9</v>
      </c>
      <c r="D26" s="16">
        <v>0</v>
      </c>
    </row>
    <row r="27" spans="1:4" ht="25.5" customHeight="1" x14ac:dyDescent="0.25">
      <c r="A27" s="9" t="s">
        <v>48</v>
      </c>
      <c r="B27" s="15" t="s">
        <v>49</v>
      </c>
      <c r="C27" s="11" t="s">
        <v>9</v>
      </c>
      <c r="D27" s="16">
        <v>40512.99</v>
      </c>
    </row>
    <row r="28" spans="1:4" ht="17.25" customHeight="1" x14ac:dyDescent="0.25">
      <c r="A28" s="9" t="s">
        <v>50</v>
      </c>
      <c r="B28" s="20" t="s">
        <v>51</v>
      </c>
      <c r="C28" s="11" t="s">
        <v>9</v>
      </c>
      <c r="D28" s="16">
        <v>0</v>
      </c>
    </row>
    <row r="29" spans="1:4" ht="15" customHeight="1" x14ac:dyDescent="0.25">
      <c r="A29" s="9" t="s">
        <v>52</v>
      </c>
      <c r="B29" s="20" t="s">
        <v>53</v>
      </c>
      <c r="C29" s="11" t="s">
        <v>9</v>
      </c>
      <c r="D29" s="16">
        <v>0</v>
      </c>
    </row>
    <row r="30" spans="1:4" ht="22.5" x14ac:dyDescent="0.25">
      <c r="A30" s="9" t="s">
        <v>54</v>
      </c>
      <c r="B30" s="15" t="s">
        <v>55</v>
      </c>
      <c r="C30" s="11" t="s">
        <v>9</v>
      </c>
      <c r="D30" s="16">
        <v>25848.19</v>
      </c>
    </row>
    <row r="31" spans="1:4" x14ac:dyDescent="0.25">
      <c r="A31" s="9" t="s">
        <v>56</v>
      </c>
      <c r="B31" s="20" t="s">
        <v>51</v>
      </c>
      <c r="C31" s="11" t="s">
        <v>9</v>
      </c>
      <c r="D31" s="16">
        <v>0</v>
      </c>
    </row>
    <row r="32" spans="1:4" x14ac:dyDescent="0.25">
      <c r="A32" s="9" t="s">
        <v>57</v>
      </c>
      <c r="B32" s="20" t="s">
        <v>53</v>
      </c>
      <c r="C32" s="11" t="s">
        <v>9</v>
      </c>
      <c r="D32" s="16">
        <v>0</v>
      </c>
    </row>
    <row r="33" spans="1:4" ht="37.5" customHeight="1" x14ac:dyDescent="0.25">
      <c r="A33" s="9" t="s">
        <v>58</v>
      </c>
      <c r="B33" s="15" t="s">
        <v>59</v>
      </c>
      <c r="C33" s="11" t="s">
        <v>9</v>
      </c>
      <c r="D33" s="16">
        <v>28560.2</v>
      </c>
    </row>
    <row r="34" spans="1:4" ht="63.75" customHeight="1" x14ac:dyDescent="0.25">
      <c r="A34" s="9" t="s">
        <v>60</v>
      </c>
      <c r="B34" s="20" t="s">
        <v>61</v>
      </c>
      <c r="C34" s="11" t="s">
        <v>18</v>
      </c>
      <c r="D34" s="22" t="s">
        <v>62</v>
      </c>
    </row>
    <row r="35" spans="1:4" ht="49.5" customHeight="1" x14ac:dyDescent="0.25">
      <c r="A35" s="9" t="s">
        <v>63</v>
      </c>
      <c r="B35" s="15" t="s">
        <v>64</v>
      </c>
      <c r="C35" s="11" t="s">
        <v>9</v>
      </c>
      <c r="D35" s="26">
        <f>SUM(D36:D40)+19.22</f>
        <v>12419.15</v>
      </c>
    </row>
    <row r="36" spans="1:4" x14ac:dyDescent="0.25">
      <c r="A36" s="12" t="s">
        <v>65</v>
      </c>
      <c r="B36" s="23" t="s">
        <v>66</v>
      </c>
      <c r="C36" s="14" t="s">
        <v>9</v>
      </c>
      <c r="D36" s="29">
        <v>1143.98</v>
      </c>
    </row>
    <row r="37" spans="1:4" x14ac:dyDescent="0.25">
      <c r="A37" s="12" t="s">
        <v>67</v>
      </c>
      <c r="B37" s="23" t="s">
        <v>68</v>
      </c>
      <c r="C37" s="14" t="s">
        <v>9</v>
      </c>
      <c r="D37" s="29">
        <v>58.11</v>
      </c>
    </row>
    <row r="38" spans="1:4" x14ac:dyDescent="0.25">
      <c r="A38" s="12" t="s">
        <v>69</v>
      </c>
      <c r="B38" s="23" t="s">
        <v>70</v>
      </c>
      <c r="C38" s="14" t="s">
        <v>9</v>
      </c>
      <c r="D38" s="29">
        <v>60.1</v>
      </c>
    </row>
    <row r="39" spans="1:4" ht="30" x14ac:dyDescent="0.25">
      <c r="A39" s="12" t="s">
        <v>71</v>
      </c>
      <c r="B39" s="23" t="s">
        <v>72</v>
      </c>
      <c r="C39" s="14" t="s">
        <v>9</v>
      </c>
      <c r="D39" s="29">
        <v>417.2</v>
      </c>
    </row>
    <row r="40" spans="1:4" ht="30" x14ac:dyDescent="0.25">
      <c r="A40" s="12" t="s">
        <v>73</v>
      </c>
      <c r="B40" s="23" t="s">
        <v>74</v>
      </c>
      <c r="C40" s="14" t="s">
        <v>9</v>
      </c>
      <c r="D40" s="29">
        <v>10720.54</v>
      </c>
    </row>
    <row r="41" spans="1:4" ht="33.75" x14ac:dyDescent="0.25">
      <c r="A41" s="9" t="s">
        <v>6</v>
      </c>
      <c r="B41" s="10" t="s">
        <v>75</v>
      </c>
      <c r="C41" s="11" t="s">
        <v>9</v>
      </c>
      <c r="D41" s="16">
        <v>-53602.1</v>
      </c>
    </row>
    <row r="42" spans="1:4" ht="42.75" customHeight="1" x14ac:dyDescent="0.25">
      <c r="A42" s="9" t="s">
        <v>7</v>
      </c>
      <c r="B42" s="10" t="s">
        <v>76</v>
      </c>
      <c r="C42" s="11" t="s">
        <v>9</v>
      </c>
      <c r="D42" s="16">
        <v>0</v>
      </c>
    </row>
    <row r="43" spans="1:4" ht="44.25" customHeight="1" x14ac:dyDescent="0.25">
      <c r="A43" s="9" t="s">
        <v>77</v>
      </c>
      <c r="B43" s="15" t="s">
        <v>78</v>
      </c>
      <c r="C43" s="11" t="s">
        <v>9</v>
      </c>
      <c r="D43" s="16">
        <v>0</v>
      </c>
    </row>
    <row r="44" spans="1:4" ht="57" customHeight="1" x14ac:dyDescent="0.25">
      <c r="A44" s="9" t="s">
        <v>79</v>
      </c>
      <c r="B44" s="10" t="s">
        <v>80</v>
      </c>
      <c r="C44" s="11" t="s">
        <v>9</v>
      </c>
      <c r="D44" s="16">
        <f>D45</f>
        <v>36534.910000000003</v>
      </c>
    </row>
    <row r="45" spans="1:4" ht="22.5" x14ac:dyDescent="0.25">
      <c r="A45" s="9" t="s">
        <v>81</v>
      </c>
      <c r="B45" s="15" t="s">
        <v>82</v>
      </c>
      <c r="C45" s="11" t="s">
        <v>9</v>
      </c>
      <c r="D45" s="16">
        <v>36534.910000000003</v>
      </c>
    </row>
    <row r="46" spans="1:4" ht="22.5" x14ac:dyDescent="0.25">
      <c r="A46" s="9" t="s">
        <v>83</v>
      </c>
      <c r="B46" s="10" t="s">
        <v>84</v>
      </c>
      <c r="C46" s="11" t="s">
        <v>9</v>
      </c>
      <c r="D46" s="16">
        <v>0</v>
      </c>
    </row>
    <row r="47" spans="1:4" ht="33.75" x14ac:dyDescent="0.25">
      <c r="A47" s="9" t="s">
        <v>85</v>
      </c>
      <c r="B47" s="10" t="s">
        <v>86</v>
      </c>
      <c r="C47" s="11" t="s">
        <v>18</v>
      </c>
      <c r="D47" s="24"/>
    </row>
    <row r="48" spans="1:4" ht="69.75" customHeight="1" x14ac:dyDescent="0.25">
      <c r="A48" s="9" t="s">
        <v>87</v>
      </c>
      <c r="B48" s="10" t="s">
        <v>88</v>
      </c>
      <c r="C48" s="11" t="s">
        <v>89</v>
      </c>
      <c r="D48" s="27">
        <v>444.65</v>
      </c>
    </row>
    <row r="49" spans="1:4" ht="33.75" x14ac:dyDescent="0.25">
      <c r="A49" s="9" t="s">
        <v>90</v>
      </c>
      <c r="B49" s="10" t="s">
        <v>91</v>
      </c>
      <c r="C49" s="11" t="s">
        <v>89</v>
      </c>
      <c r="D49" s="16">
        <v>86.18</v>
      </c>
    </row>
    <row r="50" spans="1:4" ht="54" customHeight="1" x14ac:dyDescent="0.25">
      <c r="A50" s="9" t="s">
        <v>92</v>
      </c>
      <c r="B50" s="10" t="s">
        <v>93</v>
      </c>
      <c r="C50" s="11" t="s">
        <v>94</v>
      </c>
      <c r="D50" s="28">
        <v>699.18079999999998</v>
      </c>
    </row>
    <row r="51" spans="1:4" ht="48" customHeight="1" x14ac:dyDescent="0.25">
      <c r="A51" s="9" t="s">
        <v>95</v>
      </c>
      <c r="B51" s="10" t="s">
        <v>96</v>
      </c>
      <c r="C51" s="11" t="s">
        <v>94</v>
      </c>
      <c r="D51" s="28">
        <v>18.259</v>
      </c>
    </row>
    <row r="52" spans="1:4" ht="52.5" customHeight="1" x14ac:dyDescent="0.25">
      <c r="A52" s="9" t="s">
        <v>97</v>
      </c>
      <c r="B52" s="10" t="s">
        <v>98</v>
      </c>
      <c r="C52" s="11" t="s">
        <v>94</v>
      </c>
      <c r="D52" s="30">
        <v>234.90289999999999</v>
      </c>
    </row>
    <row r="53" spans="1:4" x14ac:dyDescent="0.25">
      <c r="A53" s="9" t="s">
        <v>99</v>
      </c>
      <c r="B53" s="15" t="s">
        <v>100</v>
      </c>
      <c r="C53" s="11" t="s">
        <v>94</v>
      </c>
      <c r="D53" s="28">
        <v>221.4059</v>
      </c>
    </row>
    <row r="54" spans="1:4" ht="33.75" x14ac:dyDescent="0.25">
      <c r="A54" s="9" t="s">
        <v>101</v>
      </c>
      <c r="B54" s="15" t="s">
        <v>102</v>
      </c>
      <c r="C54" s="11" t="s">
        <v>94</v>
      </c>
      <c r="D54" s="28">
        <v>13.497</v>
      </c>
    </row>
    <row r="55" spans="1:4" ht="50.25" customHeight="1" x14ac:dyDescent="0.25">
      <c r="A55" s="9" t="s">
        <v>103</v>
      </c>
      <c r="B55" s="10" t="s">
        <v>104</v>
      </c>
      <c r="C55" s="11" t="s">
        <v>105</v>
      </c>
      <c r="D55" s="16">
        <v>0</v>
      </c>
    </row>
    <row r="56" spans="1:4" ht="26.25" customHeight="1" x14ac:dyDescent="0.25">
      <c r="A56" s="9" t="s">
        <v>106</v>
      </c>
      <c r="B56" s="10" t="s">
        <v>107</v>
      </c>
      <c r="C56" s="11" t="s">
        <v>94</v>
      </c>
      <c r="D56" s="28">
        <v>47.01</v>
      </c>
    </row>
    <row r="57" spans="1:4" ht="31.5" customHeight="1" x14ac:dyDescent="0.25">
      <c r="A57" s="9" t="s">
        <v>108</v>
      </c>
      <c r="B57" s="10" t="s">
        <v>109</v>
      </c>
      <c r="C57" s="11" t="s">
        <v>110</v>
      </c>
      <c r="D57" s="16">
        <v>98</v>
      </c>
    </row>
    <row r="58" spans="1:4" ht="39.75" customHeight="1" x14ac:dyDescent="0.25">
      <c r="A58" s="9" t="s">
        <v>111</v>
      </c>
      <c r="B58" s="10" t="s">
        <v>112</v>
      </c>
      <c r="C58" s="11" t="s">
        <v>110</v>
      </c>
      <c r="D58" s="16">
        <v>53</v>
      </c>
    </row>
    <row r="59" spans="1:4" ht="77.25" customHeight="1" x14ac:dyDescent="0.25">
      <c r="A59" s="9" t="s">
        <v>113</v>
      </c>
      <c r="B59" s="10" t="s">
        <v>114</v>
      </c>
      <c r="C59" s="11" t="s">
        <v>115</v>
      </c>
      <c r="D59" s="31">
        <v>158.4</v>
      </c>
    </row>
    <row r="60" spans="1:4" ht="78.75" x14ac:dyDescent="0.25">
      <c r="A60" s="9" t="s">
        <v>116</v>
      </c>
      <c r="B60" s="10" t="s">
        <v>117</v>
      </c>
      <c r="C60" s="11" t="s">
        <v>118</v>
      </c>
      <c r="D60" s="16">
        <f>D18/D52</f>
        <v>65.14185222915512</v>
      </c>
    </row>
    <row r="61" spans="1:4" ht="78.75" customHeight="1" x14ac:dyDescent="0.25">
      <c r="A61" s="9" t="s">
        <v>119</v>
      </c>
      <c r="B61" s="10" t="s">
        <v>120</v>
      </c>
      <c r="C61" s="11" t="s">
        <v>121</v>
      </c>
      <c r="D61" s="16">
        <f>937.13/D52</f>
        <v>3.9894356348942481</v>
      </c>
    </row>
  </sheetData>
  <mergeCells count="2">
    <mergeCell ref="A1:D1"/>
    <mergeCell ref="A2:D2"/>
  </mergeCells>
  <dataValidations count="7">
    <dataValidation type="list" allowBlank="1" showInputMessage="1" showErrorMessage="1" errorTitle="Ошибка" error="Выберите значение из списка" prompt="Выберите значение из списка" sqref="B11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D15">
      <formula1>kind_of_purchase_method</formula1>
    </dataValidation>
    <dataValidation type="decimal" allowBlank="1" showErrorMessage="1" errorTitle="Ошибка" error="Допускается ввод только действительных чисел!" sqref="D44:D45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sqref="B7 C12 B36:B40">
      <formula1>900</formula1>
    </dataValidation>
    <dataValidation type="decimal" allowBlank="1" showErrorMessage="1" errorTitle="Ошибка" error="Допускается ввод только действительных чисел!" sqref="D41:D4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7">
      <formula1>900</formula1>
    </dataValidation>
    <dataValidation type="decimal" allowBlank="1" showErrorMessage="1" errorTitle="Ошибка" error="Допускается ввод только неотрицательных чисел!" sqref="D60:D61 D49:D51 D53:D59 D48 D9 D16:D33 D7 D46 D43 D12:D14 D36:D40">
      <formula1>0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2020-05-14T09:26:47Z</dcterms:modified>
</cp:coreProperties>
</file>